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de\Desktop\C_Schwede\Übersterblichkeit 2020 endgültige Daten\"/>
    </mc:Choice>
  </mc:AlternateContent>
  <xr:revisionPtr revIDLastSave="0" documentId="13_ncr:1_{EDE16A62-F454-40B1-A9D0-5E59B03C6B7F}" xr6:coauthVersionLast="46" xr6:coauthVersionMax="46" xr10:uidLastSave="{00000000-0000-0000-0000-000000000000}"/>
  <bookViews>
    <workbookView xWindow="-120" yWindow="-120" windowWidth="29040" windowHeight="15990" activeTab="3" xr2:uid="{2590167B-5FBF-431F-ABE9-20FE514DAC80}"/>
  </bookViews>
  <sheets>
    <sheet name="Berechnungen" sheetId="1" r:id="rId1"/>
    <sheet name="Bevölkerung" sheetId="2" r:id="rId2"/>
    <sheet name="Verstorbene" sheetId="3" r:id="rId3"/>
    <sheet name="Standardbevölkerung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D105" i="1"/>
  <c r="E105" i="1"/>
  <c r="F105" i="1"/>
  <c r="G105" i="1"/>
  <c r="H105" i="1"/>
  <c r="I105" i="1"/>
  <c r="J105" i="1"/>
  <c r="K105" i="1"/>
  <c r="B105" i="1"/>
  <c r="C104" i="1"/>
  <c r="D104" i="1"/>
  <c r="E104" i="1"/>
  <c r="F104" i="1"/>
  <c r="G104" i="1"/>
  <c r="H104" i="1"/>
  <c r="I104" i="1"/>
  <c r="J104" i="1"/>
  <c r="K104" i="1"/>
  <c r="B104" i="1"/>
  <c r="C103" i="1"/>
  <c r="D103" i="1"/>
  <c r="E103" i="1"/>
  <c r="F103" i="1"/>
  <c r="G103" i="1"/>
  <c r="H103" i="1"/>
  <c r="I103" i="1"/>
  <c r="J103" i="1"/>
  <c r="K103" i="1"/>
  <c r="B103" i="1"/>
  <c r="C101" i="1"/>
  <c r="D101" i="1"/>
  <c r="E101" i="1"/>
  <c r="F101" i="1"/>
  <c r="G101" i="1"/>
  <c r="H101" i="1"/>
  <c r="I101" i="1"/>
  <c r="J101" i="1"/>
  <c r="K101" i="1"/>
  <c r="C102" i="1"/>
  <c r="D102" i="1"/>
  <c r="E102" i="1"/>
  <c r="F102" i="1"/>
  <c r="G102" i="1"/>
  <c r="H102" i="1"/>
  <c r="I102" i="1"/>
  <c r="J102" i="1"/>
  <c r="K102" i="1"/>
  <c r="B102" i="1"/>
  <c r="B83" i="1"/>
  <c r="C83" i="1"/>
  <c r="D83" i="1"/>
  <c r="E83" i="1"/>
  <c r="F83" i="1"/>
  <c r="G83" i="1"/>
  <c r="H83" i="1"/>
  <c r="I83" i="1"/>
  <c r="J83" i="1"/>
  <c r="K83" i="1"/>
  <c r="B84" i="1"/>
  <c r="C84" i="1"/>
  <c r="D84" i="1"/>
  <c r="E84" i="1"/>
  <c r="F84" i="1"/>
  <c r="G84" i="1"/>
  <c r="H84" i="1"/>
  <c r="I84" i="1"/>
  <c r="J84" i="1"/>
  <c r="K84" i="1"/>
  <c r="B85" i="1"/>
  <c r="C85" i="1"/>
  <c r="D85" i="1"/>
  <c r="E85" i="1"/>
  <c r="F85" i="1"/>
  <c r="G85" i="1"/>
  <c r="H85" i="1"/>
  <c r="I85" i="1"/>
  <c r="J85" i="1"/>
  <c r="K85" i="1"/>
  <c r="B86" i="1"/>
  <c r="C86" i="1"/>
  <c r="D86" i="1"/>
  <c r="E86" i="1"/>
  <c r="F86" i="1"/>
  <c r="G86" i="1"/>
  <c r="H86" i="1"/>
  <c r="I86" i="1"/>
  <c r="J86" i="1"/>
  <c r="K86" i="1"/>
  <c r="B87" i="1"/>
  <c r="C87" i="1"/>
  <c r="D87" i="1"/>
  <c r="E87" i="1"/>
  <c r="F87" i="1"/>
  <c r="G87" i="1"/>
  <c r="H87" i="1"/>
  <c r="I87" i="1"/>
  <c r="J87" i="1"/>
  <c r="K87" i="1"/>
  <c r="B88" i="1"/>
  <c r="C88" i="1"/>
  <c r="D88" i="1"/>
  <c r="E88" i="1"/>
  <c r="F88" i="1"/>
  <c r="G88" i="1"/>
  <c r="H88" i="1"/>
  <c r="I88" i="1"/>
  <c r="J88" i="1"/>
  <c r="K88" i="1"/>
  <c r="B89" i="1"/>
  <c r="C89" i="1"/>
  <c r="D89" i="1"/>
  <c r="E89" i="1"/>
  <c r="F89" i="1"/>
  <c r="G89" i="1"/>
  <c r="H89" i="1"/>
  <c r="I89" i="1"/>
  <c r="J89" i="1"/>
  <c r="K89" i="1"/>
  <c r="B90" i="1"/>
  <c r="C90" i="1"/>
  <c r="D90" i="1"/>
  <c r="E90" i="1"/>
  <c r="F90" i="1"/>
  <c r="G90" i="1"/>
  <c r="H90" i="1"/>
  <c r="I90" i="1"/>
  <c r="J90" i="1"/>
  <c r="K90" i="1"/>
  <c r="B91" i="1"/>
  <c r="C91" i="1"/>
  <c r="D91" i="1"/>
  <c r="E91" i="1"/>
  <c r="F91" i="1"/>
  <c r="G91" i="1"/>
  <c r="H91" i="1"/>
  <c r="I91" i="1"/>
  <c r="J91" i="1"/>
  <c r="K91" i="1"/>
  <c r="B92" i="1"/>
  <c r="C92" i="1"/>
  <c r="D92" i="1"/>
  <c r="E92" i="1"/>
  <c r="F92" i="1"/>
  <c r="G92" i="1"/>
  <c r="H92" i="1"/>
  <c r="I92" i="1"/>
  <c r="J92" i="1"/>
  <c r="K92" i="1"/>
  <c r="B93" i="1"/>
  <c r="C93" i="1"/>
  <c r="D93" i="1"/>
  <c r="E93" i="1"/>
  <c r="F93" i="1"/>
  <c r="G93" i="1"/>
  <c r="H93" i="1"/>
  <c r="I93" i="1"/>
  <c r="J93" i="1"/>
  <c r="K93" i="1"/>
  <c r="B94" i="1"/>
  <c r="C94" i="1"/>
  <c r="D94" i="1"/>
  <c r="E94" i="1"/>
  <c r="F94" i="1"/>
  <c r="G94" i="1"/>
  <c r="H94" i="1"/>
  <c r="I94" i="1"/>
  <c r="J94" i="1"/>
  <c r="K94" i="1"/>
  <c r="B95" i="1"/>
  <c r="C95" i="1"/>
  <c r="D95" i="1"/>
  <c r="E95" i="1"/>
  <c r="F95" i="1"/>
  <c r="G95" i="1"/>
  <c r="H95" i="1"/>
  <c r="I95" i="1"/>
  <c r="J95" i="1"/>
  <c r="K95" i="1"/>
  <c r="B96" i="1"/>
  <c r="C96" i="1"/>
  <c r="D96" i="1"/>
  <c r="E96" i="1"/>
  <c r="F96" i="1"/>
  <c r="G96" i="1"/>
  <c r="H96" i="1"/>
  <c r="I96" i="1"/>
  <c r="J96" i="1"/>
  <c r="K96" i="1"/>
  <c r="B97" i="1"/>
  <c r="C97" i="1"/>
  <c r="D97" i="1"/>
  <c r="E97" i="1"/>
  <c r="F97" i="1"/>
  <c r="G97" i="1"/>
  <c r="H97" i="1"/>
  <c r="I97" i="1"/>
  <c r="J97" i="1"/>
  <c r="K97" i="1"/>
  <c r="B98" i="1"/>
  <c r="C98" i="1"/>
  <c r="D98" i="1"/>
  <c r="E98" i="1"/>
  <c r="F98" i="1"/>
  <c r="G98" i="1"/>
  <c r="H98" i="1"/>
  <c r="I98" i="1"/>
  <c r="J98" i="1"/>
  <c r="K98" i="1"/>
  <c r="B99" i="1"/>
  <c r="C99" i="1"/>
  <c r="D99" i="1"/>
  <c r="E99" i="1"/>
  <c r="F99" i="1"/>
  <c r="G99" i="1"/>
  <c r="H99" i="1"/>
  <c r="I99" i="1"/>
  <c r="J99" i="1"/>
  <c r="K99" i="1"/>
  <c r="B100" i="1"/>
  <c r="C100" i="1"/>
  <c r="D100" i="1"/>
  <c r="E100" i="1"/>
  <c r="F100" i="1"/>
  <c r="G100" i="1"/>
  <c r="H100" i="1"/>
  <c r="I100" i="1"/>
  <c r="J100" i="1"/>
  <c r="K100" i="1"/>
  <c r="B101" i="1"/>
  <c r="C82" i="1"/>
  <c r="D82" i="1"/>
  <c r="E82" i="1"/>
  <c r="F82" i="1"/>
  <c r="G82" i="1"/>
  <c r="H82" i="1"/>
  <c r="I82" i="1"/>
  <c r="J82" i="1"/>
  <c r="K82" i="1"/>
  <c r="B82" i="1"/>
  <c r="O52" i="1"/>
  <c r="P52" i="1"/>
  <c r="Q52" i="1"/>
  <c r="R52" i="1"/>
  <c r="S52" i="1"/>
  <c r="T52" i="1"/>
  <c r="U52" i="1"/>
  <c r="V52" i="1"/>
  <c r="W52" i="1"/>
  <c r="N52" i="1"/>
  <c r="N51" i="1"/>
  <c r="O50" i="1"/>
  <c r="P50" i="1"/>
  <c r="Q50" i="1"/>
  <c r="R50" i="1"/>
  <c r="S50" i="1"/>
  <c r="T50" i="1"/>
  <c r="U50" i="1"/>
  <c r="V50" i="1"/>
  <c r="W50" i="1"/>
  <c r="N50" i="1"/>
  <c r="N30" i="1"/>
  <c r="O30" i="1"/>
  <c r="P30" i="1"/>
  <c r="Q30" i="1"/>
  <c r="R30" i="1"/>
  <c r="S30" i="1"/>
  <c r="T30" i="1"/>
  <c r="U30" i="1"/>
  <c r="V30" i="1"/>
  <c r="W30" i="1"/>
  <c r="N31" i="1"/>
  <c r="O31" i="1"/>
  <c r="P31" i="1"/>
  <c r="Q31" i="1"/>
  <c r="R31" i="1"/>
  <c r="S31" i="1"/>
  <c r="T31" i="1"/>
  <c r="U31" i="1"/>
  <c r="V31" i="1"/>
  <c r="W31" i="1"/>
  <c r="N32" i="1"/>
  <c r="O32" i="1"/>
  <c r="P32" i="1"/>
  <c r="Q32" i="1"/>
  <c r="R32" i="1"/>
  <c r="S32" i="1"/>
  <c r="T32" i="1"/>
  <c r="U32" i="1"/>
  <c r="V32" i="1"/>
  <c r="W32" i="1"/>
  <c r="N33" i="1"/>
  <c r="O33" i="1"/>
  <c r="P33" i="1"/>
  <c r="Q33" i="1"/>
  <c r="R33" i="1"/>
  <c r="S33" i="1"/>
  <c r="T33" i="1"/>
  <c r="U33" i="1"/>
  <c r="V33" i="1"/>
  <c r="W33" i="1"/>
  <c r="N34" i="1"/>
  <c r="O34" i="1"/>
  <c r="P34" i="1"/>
  <c r="Q34" i="1"/>
  <c r="R34" i="1"/>
  <c r="S34" i="1"/>
  <c r="T34" i="1"/>
  <c r="U34" i="1"/>
  <c r="V34" i="1"/>
  <c r="W34" i="1"/>
  <c r="N35" i="1"/>
  <c r="O35" i="1"/>
  <c r="P35" i="1"/>
  <c r="Q35" i="1"/>
  <c r="R35" i="1"/>
  <c r="S35" i="1"/>
  <c r="T35" i="1"/>
  <c r="U35" i="1"/>
  <c r="V35" i="1"/>
  <c r="W35" i="1"/>
  <c r="N36" i="1"/>
  <c r="O36" i="1"/>
  <c r="P36" i="1"/>
  <c r="Q36" i="1"/>
  <c r="R36" i="1"/>
  <c r="S36" i="1"/>
  <c r="T36" i="1"/>
  <c r="U36" i="1"/>
  <c r="V36" i="1"/>
  <c r="W36" i="1"/>
  <c r="N37" i="1"/>
  <c r="O37" i="1"/>
  <c r="P37" i="1"/>
  <c r="Q37" i="1"/>
  <c r="R37" i="1"/>
  <c r="S37" i="1"/>
  <c r="T37" i="1"/>
  <c r="U37" i="1"/>
  <c r="V37" i="1"/>
  <c r="W37" i="1"/>
  <c r="N38" i="1"/>
  <c r="O38" i="1"/>
  <c r="P38" i="1"/>
  <c r="Q38" i="1"/>
  <c r="R38" i="1"/>
  <c r="S38" i="1"/>
  <c r="T38" i="1"/>
  <c r="U38" i="1"/>
  <c r="V38" i="1"/>
  <c r="W38" i="1"/>
  <c r="N39" i="1"/>
  <c r="O39" i="1"/>
  <c r="P39" i="1"/>
  <c r="Q39" i="1"/>
  <c r="R39" i="1"/>
  <c r="S39" i="1"/>
  <c r="T39" i="1"/>
  <c r="U39" i="1"/>
  <c r="V39" i="1"/>
  <c r="W39" i="1"/>
  <c r="N40" i="1"/>
  <c r="O40" i="1"/>
  <c r="P40" i="1"/>
  <c r="Q40" i="1"/>
  <c r="R40" i="1"/>
  <c r="S40" i="1"/>
  <c r="T40" i="1"/>
  <c r="U40" i="1"/>
  <c r="V40" i="1"/>
  <c r="W40" i="1"/>
  <c r="N41" i="1"/>
  <c r="O41" i="1"/>
  <c r="P41" i="1"/>
  <c r="Q41" i="1"/>
  <c r="R41" i="1"/>
  <c r="S41" i="1"/>
  <c r="T41" i="1"/>
  <c r="U41" i="1"/>
  <c r="V41" i="1"/>
  <c r="W41" i="1"/>
  <c r="N42" i="1"/>
  <c r="O42" i="1"/>
  <c r="P42" i="1"/>
  <c r="Q42" i="1"/>
  <c r="R42" i="1"/>
  <c r="S42" i="1"/>
  <c r="T42" i="1"/>
  <c r="U42" i="1"/>
  <c r="V42" i="1"/>
  <c r="W42" i="1"/>
  <c r="N43" i="1"/>
  <c r="O43" i="1"/>
  <c r="P43" i="1"/>
  <c r="Q43" i="1"/>
  <c r="R43" i="1"/>
  <c r="S43" i="1"/>
  <c r="T43" i="1"/>
  <c r="U43" i="1"/>
  <c r="V43" i="1"/>
  <c r="W43" i="1"/>
  <c r="N44" i="1"/>
  <c r="O44" i="1"/>
  <c r="P44" i="1"/>
  <c r="Q44" i="1"/>
  <c r="R44" i="1"/>
  <c r="S44" i="1"/>
  <c r="T44" i="1"/>
  <c r="U44" i="1"/>
  <c r="V44" i="1"/>
  <c r="W44" i="1"/>
  <c r="N45" i="1"/>
  <c r="O45" i="1"/>
  <c r="P45" i="1"/>
  <c r="Q45" i="1"/>
  <c r="R45" i="1"/>
  <c r="S45" i="1"/>
  <c r="T45" i="1"/>
  <c r="U45" i="1"/>
  <c r="V45" i="1"/>
  <c r="W45" i="1"/>
  <c r="N46" i="1"/>
  <c r="O46" i="1"/>
  <c r="P46" i="1"/>
  <c r="Q46" i="1"/>
  <c r="R46" i="1"/>
  <c r="S46" i="1"/>
  <c r="T46" i="1"/>
  <c r="U46" i="1"/>
  <c r="V46" i="1"/>
  <c r="W46" i="1"/>
  <c r="N47" i="1"/>
  <c r="O47" i="1"/>
  <c r="P47" i="1"/>
  <c r="Q47" i="1"/>
  <c r="R47" i="1"/>
  <c r="S47" i="1"/>
  <c r="T47" i="1"/>
  <c r="U47" i="1"/>
  <c r="V47" i="1"/>
  <c r="W47" i="1"/>
  <c r="N48" i="1"/>
  <c r="O48" i="1"/>
  <c r="P48" i="1"/>
  <c r="Q48" i="1"/>
  <c r="R48" i="1"/>
  <c r="S48" i="1"/>
  <c r="T48" i="1"/>
  <c r="U48" i="1"/>
  <c r="V48" i="1"/>
  <c r="W48" i="1"/>
  <c r="N49" i="1"/>
  <c r="O49" i="1"/>
  <c r="P49" i="1"/>
  <c r="Q49" i="1"/>
  <c r="R49" i="1"/>
  <c r="S49" i="1"/>
  <c r="T49" i="1"/>
  <c r="U49" i="1"/>
  <c r="V49" i="1"/>
  <c r="W49" i="1"/>
  <c r="O29" i="1"/>
  <c r="P29" i="1"/>
  <c r="Q29" i="1"/>
  <c r="R29" i="1"/>
  <c r="S29" i="1"/>
  <c r="T29" i="1"/>
  <c r="U29" i="1"/>
  <c r="V29" i="1"/>
  <c r="W29" i="1"/>
  <c r="N29" i="1"/>
  <c r="S24" i="1"/>
  <c r="N4" i="1"/>
  <c r="O4" i="1"/>
  <c r="P4" i="1"/>
  <c r="Q4" i="1"/>
  <c r="R4" i="1"/>
  <c r="S4" i="1"/>
  <c r="T4" i="1"/>
  <c r="U4" i="1"/>
  <c r="V4" i="1"/>
  <c r="W4" i="1"/>
  <c r="N5" i="1"/>
  <c r="O5" i="1"/>
  <c r="P5" i="1"/>
  <c r="Q5" i="1"/>
  <c r="R5" i="1"/>
  <c r="S5" i="1"/>
  <c r="T5" i="1"/>
  <c r="U5" i="1"/>
  <c r="V5" i="1"/>
  <c r="W5" i="1"/>
  <c r="N6" i="1"/>
  <c r="O6" i="1"/>
  <c r="P6" i="1"/>
  <c r="Q6" i="1"/>
  <c r="R6" i="1"/>
  <c r="S6" i="1"/>
  <c r="T6" i="1"/>
  <c r="U6" i="1"/>
  <c r="V6" i="1"/>
  <c r="W6" i="1"/>
  <c r="N7" i="1"/>
  <c r="O7" i="1"/>
  <c r="P7" i="1"/>
  <c r="Q7" i="1"/>
  <c r="R7" i="1"/>
  <c r="S7" i="1"/>
  <c r="T7" i="1"/>
  <c r="U7" i="1"/>
  <c r="V7" i="1"/>
  <c r="W7" i="1"/>
  <c r="N8" i="1"/>
  <c r="O8" i="1"/>
  <c r="P8" i="1"/>
  <c r="Q8" i="1"/>
  <c r="R8" i="1"/>
  <c r="S8" i="1"/>
  <c r="T8" i="1"/>
  <c r="U8" i="1"/>
  <c r="V8" i="1"/>
  <c r="W8" i="1"/>
  <c r="N9" i="1"/>
  <c r="O9" i="1"/>
  <c r="P9" i="1"/>
  <c r="Q9" i="1"/>
  <c r="R9" i="1"/>
  <c r="S9" i="1"/>
  <c r="T9" i="1"/>
  <c r="U9" i="1"/>
  <c r="V9" i="1"/>
  <c r="W9" i="1"/>
  <c r="N10" i="1"/>
  <c r="O10" i="1"/>
  <c r="P10" i="1"/>
  <c r="Q10" i="1"/>
  <c r="R10" i="1"/>
  <c r="S10" i="1"/>
  <c r="T10" i="1"/>
  <c r="U10" i="1"/>
  <c r="V10" i="1"/>
  <c r="W10" i="1"/>
  <c r="N11" i="1"/>
  <c r="O11" i="1"/>
  <c r="P11" i="1"/>
  <c r="Q11" i="1"/>
  <c r="R11" i="1"/>
  <c r="S11" i="1"/>
  <c r="T11" i="1"/>
  <c r="U11" i="1"/>
  <c r="V11" i="1"/>
  <c r="W11" i="1"/>
  <c r="N12" i="1"/>
  <c r="O12" i="1"/>
  <c r="P12" i="1"/>
  <c r="Q12" i="1"/>
  <c r="R12" i="1"/>
  <c r="S12" i="1"/>
  <c r="T12" i="1"/>
  <c r="U12" i="1"/>
  <c r="V12" i="1"/>
  <c r="W12" i="1"/>
  <c r="N13" i="1"/>
  <c r="O13" i="1"/>
  <c r="P13" i="1"/>
  <c r="Q13" i="1"/>
  <c r="R13" i="1"/>
  <c r="S13" i="1"/>
  <c r="T13" i="1"/>
  <c r="U13" i="1"/>
  <c r="V13" i="1"/>
  <c r="W13" i="1"/>
  <c r="N14" i="1"/>
  <c r="O14" i="1"/>
  <c r="P14" i="1"/>
  <c r="Q14" i="1"/>
  <c r="R14" i="1"/>
  <c r="S14" i="1"/>
  <c r="T14" i="1"/>
  <c r="U14" i="1"/>
  <c r="V14" i="1"/>
  <c r="W14" i="1"/>
  <c r="N15" i="1"/>
  <c r="O15" i="1"/>
  <c r="P15" i="1"/>
  <c r="Q15" i="1"/>
  <c r="R15" i="1"/>
  <c r="S15" i="1"/>
  <c r="T15" i="1"/>
  <c r="U15" i="1"/>
  <c r="V15" i="1"/>
  <c r="W15" i="1"/>
  <c r="N16" i="1"/>
  <c r="O16" i="1"/>
  <c r="P16" i="1"/>
  <c r="Q16" i="1"/>
  <c r="R16" i="1"/>
  <c r="S16" i="1"/>
  <c r="T16" i="1"/>
  <c r="U16" i="1"/>
  <c r="V16" i="1"/>
  <c r="W16" i="1"/>
  <c r="N17" i="1"/>
  <c r="O17" i="1"/>
  <c r="P17" i="1"/>
  <c r="Q17" i="1"/>
  <c r="R17" i="1"/>
  <c r="S17" i="1"/>
  <c r="T17" i="1"/>
  <c r="U17" i="1"/>
  <c r="V17" i="1"/>
  <c r="W17" i="1"/>
  <c r="N18" i="1"/>
  <c r="O18" i="1"/>
  <c r="P18" i="1"/>
  <c r="Q18" i="1"/>
  <c r="R18" i="1"/>
  <c r="S18" i="1"/>
  <c r="T18" i="1"/>
  <c r="U18" i="1"/>
  <c r="V18" i="1"/>
  <c r="W18" i="1"/>
  <c r="N19" i="1"/>
  <c r="O19" i="1"/>
  <c r="P19" i="1"/>
  <c r="Q19" i="1"/>
  <c r="R19" i="1"/>
  <c r="S19" i="1"/>
  <c r="T19" i="1"/>
  <c r="U19" i="1"/>
  <c r="V19" i="1"/>
  <c r="W19" i="1"/>
  <c r="N20" i="1"/>
  <c r="O20" i="1"/>
  <c r="P20" i="1"/>
  <c r="Q20" i="1"/>
  <c r="R20" i="1"/>
  <c r="S20" i="1"/>
  <c r="T20" i="1"/>
  <c r="U20" i="1"/>
  <c r="V20" i="1"/>
  <c r="W20" i="1"/>
  <c r="N21" i="1"/>
  <c r="O21" i="1"/>
  <c r="P21" i="1"/>
  <c r="Q21" i="1"/>
  <c r="R21" i="1"/>
  <c r="S21" i="1"/>
  <c r="T21" i="1"/>
  <c r="U21" i="1"/>
  <c r="V21" i="1"/>
  <c r="W21" i="1"/>
  <c r="N22" i="1"/>
  <c r="O22" i="1"/>
  <c r="P22" i="1"/>
  <c r="Q22" i="1"/>
  <c r="R22" i="1"/>
  <c r="S22" i="1"/>
  <c r="T22" i="1"/>
  <c r="U22" i="1"/>
  <c r="V22" i="1"/>
  <c r="W22" i="1"/>
  <c r="N23" i="1"/>
  <c r="O23" i="1"/>
  <c r="P23" i="1"/>
  <c r="Q23" i="1"/>
  <c r="R23" i="1"/>
  <c r="S23" i="1"/>
  <c r="T23" i="1"/>
  <c r="U23" i="1"/>
  <c r="V23" i="1"/>
  <c r="W23" i="1"/>
  <c r="O3" i="1"/>
  <c r="O24" i="1" s="1"/>
  <c r="P3" i="1"/>
  <c r="P24" i="1" s="1"/>
  <c r="Q3" i="1"/>
  <c r="Q24" i="1" s="1"/>
  <c r="R3" i="1"/>
  <c r="R24" i="1" s="1"/>
  <c r="S3" i="1"/>
  <c r="T3" i="1"/>
  <c r="T24" i="1" s="1"/>
  <c r="U3" i="1"/>
  <c r="U24" i="1" s="1"/>
  <c r="V3" i="1"/>
  <c r="V24" i="1" s="1"/>
  <c r="W3" i="1"/>
  <c r="W24" i="1" s="1"/>
  <c r="N3" i="1"/>
  <c r="B77" i="1"/>
  <c r="C77" i="1" s="1"/>
  <c r="C56" i="1"/>
  <c r="C76" i="1"/>
  <c r="C57" i="1"/>
  <c r="C50" i="1"/>
  <c r="C52" i="1" s="1"/>
  <c r="D50" i="1"/>
  <c r="D52" i="1" s="1"/>
  <c r="E50" i="1"/>
  <c r="E52" i="1" s="1"/>
  <c r="F50" i="1"/>
  <c r="F52" i="1" s="1"/>
  <c r="G50" i="1"/>
  <c r="G52" i="1" s="1"/>
  <c r="H50" i="1"/>
  <c r="H52" i="1" s="1"/>
  <c r="I50" i="1"/>
  <c r="I52" i="1" s="1"/>
  <c r="J50" i="1"/>
  <c r="J52" i="1" s="1"/>
  <c r="K50" i="1"/>
  <c r="K52" i="1" s="1"/>
  <c r="B50" i="1"/>
  <c r="K24" i="1"/>
  <c r="J24" i="1"/>
  <c r="I24" i="1"/>
  <c r="H24" i="1"/>
  <c r="G24" i="1"/>
  <c r="F24" i="1"/>
  <c r="E24" i="1"/>
  <c r="D24" i="1"/>
  <c r="C24" i="1"/>
  <c r="B24" i="1"/>
  <c r="R44" i="2"/>
  <c r="S44" i="2"/>
  <c r="T44" i="2"/>
  <c r="U44" i="2"/>
  <c r="V44" i="2"/>
  <c r="W44" i="2"/>
  <c r="X44" i="2"/>
  <c r="Y44" i="2"/>
  <c r="Z44" i="2"/>
  <c r="Q44" i="2"/>
  <c r="R19" i="2"/>
  <c r="S19" i="2"/>
  <c r="T19" i="2"/>
  <c r="U19" i="2"/>
  <c r="V19" i="2"/>
  <c r="W19" i="2"/>
  <c r="X19" i="2"/>
  <c r="Y19" i="2"/>
  <c r="Z19" i="2"/>
  <c r="Q19" i="2"/>
  <c r="Z15" i="2"/>
  <c r="Y15" i="2"/>
  <c r="X15" i="2"/>
  <c r="W15" i="2"/>
  <c r="V15" i="2"/>
  <c r="U15" i="2"/>
  <c r="T15" i="2"/>
  <c r="S15" i="2"/>
  <c r="R15" i="2"/>
  <c r="Q15" i="2"/>
  <c r="Q36" i="3"/>
  <c r="R36" i="3"/>
  <c r="S36" i="3"/>
  <c r="T36" i="3"/>
  <c r="U36" i="3"/>
  <c r="V36" i="3"/>
  <c r="W36" i="3"/>
  <c r="X36" i="3"/>
  <c r="Y36" i="3"/>
  <c r="P36" i="3"/>
  <c r="Q11" i="3"/>
  <c r="R11" i="3"/>
  <c r="S11" i="3"/>
  <c r="T11" i="3"/>
  <c r="U11" i="3"/>
  <c r="V11" i="3"/>
  <c r="W11" i="3"/>
  <c r="X11" i="3"/>
  <c r="Y11" i="3"/>
  <c r="P11" i="3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N24" i="1" l="1"/>
  <c r="B51" i="1"/>
  <c r="B52" i="1" s="1"/>
</calcChain>
</file>

<file path=xl/sharedStrings.xml><?xml version="1.0" encoding="utf-8"?>
<sst xmlns="http://schemas.openxmlformats.org/spreadsheetml/2006/main" count="1145" uniqueCount="495">
  <si>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</si>
  <si>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</si>
  <si>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</si>
  <si>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</si>
  <si>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</si>
  <si>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</si>
  <si>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</si>
  <si>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</si>
  <si>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</si>
  <si>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</si>
  <si>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</si>
  <si>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</si>
  <si>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</si>
  <si>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</si>
  <si>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</si>
  <si>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</si>
  <si>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</si>
  <si>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</si>
  <si>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</si>
  <si>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</si>
  <si>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</si>
  <si>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</si>
  <si>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</si>
  <si>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</si>
  <si>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</si>
  <si>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</si>
  <si>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</si>
  <si>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</si>
  <si>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</si>
  <si>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</si>
  <si>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</si>
  <si>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Verstorbene (tatsächliche)</t>
  </si>
  <si>
    <t>Insgesamt</t>
  </si>
  <si>
    <t>Durchschnitt</t>
  </si>
  <si>
    <t>Prozent</t>
  </si>
  <si>
    <t>95+</t>
  </si>
  <si>
    <t>1-4</t>
  </si>
  <si>
    <t>Europa- standard- bevölkerung</t>
  </si>
  <si>
    <t>Faktor 100 zur EUR-Standardbef.</t>
  </si>
  <si>
    <t>0</t>
  </si>
  <si>
    <t>Sterberisiko</t>
  </si>
  <si>
    <t>Verstorbene nach Standardbevölkerung</t>
  </si>
  <si>
    <t>Verstorbene je tatsächliche AK mit dem Sterberisiko von 2020</t>
  </si>
  <si>
    <t>Tatsächliche</t>
  </si>
  <si>
    <t>Differenz</t>
  </si>
  <si>
    <t>Medelfolkmängd (efter födelseår) efter region, ålder och år</t>
  </si>
  <si>
    <t>00</t>
  </si>
  <si>
    <t>Riket</t>
  </si>
  <si>
    <t>0-4 år</t>
  </si>
  <si>
    <t>5-9 år</t>
  </si>
  <si>
    <t>10-14 år</t>
  </si>
  <si>
    <t>15-19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</si>
  <si>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</si>
  <si>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</si>
  <si>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</si>
  <si>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</si>
  <si>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</si>
  <si>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</si>
  <si>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</si>
  <si>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</si>
  <si>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</si>
  <si>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</si>
  <si>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</si>
  <si>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</si>
  <si>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80-84 år</t>
  </si>
  <si>
    <t>85-89 år</t>
  </si>
  <si>
    <t>90-94 år</t>
  </si>
  <si>
    <t>95-99 år</t>
  </si>
  <si>
    <t>100+ år</t>
  </si>
  <si>
    <t>Medelfolkmängd (efter födelseår) efter ålder och år</t>
  </si>
  <si>
    <t>0 år</t>
  </si>
  <si>
    <t>1 år</t>
  </si>
  <si>
    <t>2 år</t>
  </si>
  <si>
    <t>3 år</t>
  </si>
  <si>
    <t>4 år</t>
  </si>
  <si>
    <t>Senaste uppdatering:</t>
  </si>
  <si>
    <t>20210222 09:30</t>
  </si>
  <si>
    <t>Källa:</t>
  </si>
  <si>
    <t>SCB</t>
  </si>
  <si>
    <t>Kontaktperson:</t>
  </si>
  <si>
    <t>Tomas Johansson, SCB</t>
  </si>
  <si>
    <t xml:space="preserve"> +46 010-479 64 26</t>
  </si>
  <si>
    <t>tomas.johansson@scb.se</t>
  </si>
  <si>
    <t>(SCB) Statistikservice, SCB</t>
  </si>
  <si>
    <t xml:space="preserve"> +46 010-479 50 00</t>
  </si>
  <si>
    <t>information@scb.se</t>
  </si>
  <si>
    <t>Sort:</t>
  </si>
  <si>
    <t>antal</t>
  </si>
  <si>
    <t>Datatyp:</t>
  </si>
  <si>
    <t>Stock</t>
  </si>
  <si>
    <t>Referenstid:</t>
  </si>
  <si>
    <t>31 december respektive år</t>
  </si>
  <si>
    <t>Officiell statistik</t>
  </si>
  <si>
    <t>Databas:</t>
  </si>
  <si>
    <t xml:space="preserve">Statistikdatabasen </t>
  </si>
  <si>
    <t>Intern referenskod:</t>
  </si>
  <si>
    <t>Alter</t>
  </si>
  <si>
    <t>Geschlecht, Standardbevölkerung</t>
  </si>
  <si>
    <t>Alle</t>
  </si>
  <si>
    <t>Männlich</t>
  </si>
  <si>
    <t>Weiblich</t>
  </si>
  <si>
    <t>Geschlechter</t>
  </si>
  <si>
    <t>Standardbevölkerung</t>
  </si>
  <si>
    <t>Europastandardbevölkerung</t>
  </si>
  <si>
    <t>Neue</t>
  </si>
  <si>
    <t>Alte</t>
  </si>
  <si>
    <r>
      <t xml:space="preserve">Standardweltbevölkerung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</si>
  <si>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t>OECD-</t>
  </si>
  <si>
    <t>"Deutschland</t>
  </si>
  <si>
    <r>
      <t xml:space="preserve">2013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</si>
  <si>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"ABL 1987"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</si>
  <si>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"NBL 1987"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</si>
  <si>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Europastandardbevölkerung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</si>
  <si>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Standardbevölkerung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</si>
  <si>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2011"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</si>
  <si>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r>
      <t xml:space="preserve">1987" </t>
    </r>
    <r>
      <rPr>
        <b/>
        <vertAlign val="superscript"/>
        <sz val="11"/>
        <color rgb="FF000000"/>
        <rFont val="Calibri"/>
        <family val="2"/>
      </rPr>
      <t>Info</t>
    </r>
    <r>
      <rPr>
        <b/>
        <sz val="11"/>
        <color rgb="FF000000"/>
        <rFont val="Calibri"/>
        <family val="2"/>
      </rPr>
      <t> </t>
    </r>
  </si>
  <si>
    <t>Unter 1 Jahr</t>
  </si>
  <si>
    <t>666.759</t>
  </si>
  <si>
    <t>846.006</t>
  </si>
  <si>
    <t>1.000</t>
  </si>
  <si>
    <t>621.216</t>
  </si>
  <si>
    <t>224.790</t>
  </si>
  <si>
    <t>1.305</t>
  </si>
  <si>
    <t>1.600</t>
  </si>
  <si>
    <t>2.400</t>
  </si>
  <si>
    <t>1.624</t>
  </si>
  <si>
    <t>341.619</t>
  </si>
  <si>
    <t>433.978</t>
  </si>
  <si>
    <t>318.932</t>
  </si>
  <si>
    <t>115.046</t>
  </si>
  <si>
    <t>1.345</t>
  </si>
  <si>
    <t>325.140</t>
  </si>
  <si>
    <t>412.028</t>
  </si>
  <si>
    <t>302.284</t>
  </si>
  <si>
    <t>109.744</t>
  </si>
  <si>
    <t>1.218</t>
  </si>
  <si>
    <t>1 Jahr bis unter 5 Jahre</t>
  </si>
  <si>
    <t>2.721.901</t>
  </si>
  <si>
    <t>3.269.865</t>
  </si>
  <si>
    <t>4.000</t>
  </si>
  <si>
    <t>2.363.528</t>
  </si>
  <si>
    <t>906.337</t>
  </si>
  <si>
    <t>5.021</t>
  </si>
  <si>
    <t>6.400</t>
  </si>
  <si>
    <t>9.600</t>
  </si>
  <si>
    <t>6.322</t>
  </si>
  <si>
    <t>1.396.314</t>
  </si>
  <si>
    <t>1.677.504</t>
  </si>
  <si>
    <t>1.212.628</t>
  </si>
  <si>
    <t>464.876</t>
  </si>
  <si>
    <t>5.303</t>
  </si>
  <si>
    <t>1.325.588</t>
  </si>
  <si>
    <t>1.592.361</t>
  </si>
  <si>
    <t>1.150.900</t>
  </si>
  <si>
    <t>441.461</t>
  </si>
  <si>
    <t>4.800</t>
  </si>
  <si>
    <t>5 bis unter 10 Jahre</t>
  </si>
  <si>
    <t>3.523.284</t>
  </si>
  <si>
    <t>4.078.603</t>
  </si>
  <si>
    <t>5.500</t>
  </si>
  <si>
    <t>2.929.037</t>
  </si>
  <si>
    <t>1.149.566</t>
  </si>
  <si>
    <t>6.472</t>
  </si>
  <si>
    <t>7.000</t>
  </si>
  <si>
    <t>10.000</t>
  </si>
  <si>
    <t>8.089</t>
  </si>
  <si>
    <t>1.807.953</t>
  </si>
  <si>
    <t>2.090.884</t>
  </si>
  <si>
    <t>1.502.515</t>
  </si>
  <si>
    <t>588.369</t>
  </si>
  <si>
    <t>6.800</t>
  </si>
  <si>
    <t>1.715.332</t>
  </si>
  <si>
    <t>1.987.719</t>
  </si>
  <si>
    <t>1.426.522</t>
  </si>
  <si>
    <t>561.197</t>
  </si>
  <si>
    <t>6.160</t>
  </si>
  <si>
    <t>10 bis unter 15 Jahre</t>
  </si>
  <si>
    <t>3.916.377</t>
  </si>
  <si>
    <t>3.906.961</t>
  </si>
  <si>
    <t>2.989.258</t>
  </si>
  <si>
    <t>917.703</t>
  </si>
  <si>
    <t>6.772</t>
  </si>
  <si>
    <t>9.000</t>
  </si>
  <si>
    <t>8.304</t>
  </si>
  <si>
    <t>2.008.600</t>
  </si>
  <si>
    <t>2.002.744</t>
  </si>
  <si>
    <t>1.532.798</t>
  </si>
  <si>
    <t>469.946</t>
  </si>
  <si>
    <t>7.108</t>
  </si>
  <si>
    <t>1.907.778</t>
  </si>
  <si>
    <t>1.904.217</t>
  </si>
  <si>
    <t>1.456.460</t>
  </si>
  <si>
    <t>447.757</t>
  </si>
  <si>
    <t>6.452</t>
  </si>
  <si>
    <t>15 bis unter 20 Jahre</t>
  </si>
  <si>
    <t>4.048.364</t>
  </si>
  <si>
    <t>5.537.664</t>
  </si>
  <si>
    <t>4.390.590</t>
  </si>
  <si>
    <t>1.147.074</t>
  </si>
  <si>
    <t>7.208</t>
  </si>
  <si>
    <t>8.560</t>
  </si>
  <si>
    <t>2.074.450</t>
  </si>
  <si>
    <t>2.837.797</t>
  </si>
  <si>
    <t>2.249.951</t>
  </si>
  <si>
    <t>587.846</t>
  </si>
  <si>
    <t>7.570</t>
  </si>
  <si>
    <t>1.973.915</t>
  </si>
  <si>
    <t>2.699.867</t>
  </si>
  <si>
    <t>2.140.639</t>
  </si>
  <si>
    <t>559.228</t>
  </si>
  <si>
    <t>6.863</t>
  </si>
  <si>
    <t>20 bis unter 25 Jahre</t>
  </si>
  <si>
    <t>4.838.349</t>
  </si>
  <si>
    <t>6.698.846</t>
  </si>
  <si>
    <t>6.000</t>
  </si>
  <si>
    <t>5.326.401</t>
  </si>
  <si>
    <t>1.372.445</t>
  </si>
  <si>
    <t>7.792</t>
  </si>
  <si>
    <t>8.000</t>
  </si>
  <si>
    <t>8.200</t>
  </si>
  <si>
    <t>2.466.850</t>
  </si>
  <si>
    <t>3.438.432</t>
  </si>
  <si>
    <t>2.733.325</t>
  </si>
  <si>
    <t>705.107</t>
  </si>
  <si>
    <t>8.163</t>
  </si>
  <si>
    <t>2.371.499</t>
  </si>
  <si>
    <t>3.260.414</t>
  </si>
  <si>
    <t>2.593.076</t>
  </si>
  <si>
    <t>667.338</t>
  </si>
  <si>
    <t>7.438</t>
  </si>
  <si>
    <t>25 bis unter 30 Jahre</t>
  </si>
  <si>
    <t>4.834.567</t>
  </si>
  <si>
    <t>6.262.120</t>
  </si>
  <si>
    <t>4.913.116</t>
  </si>
  <si>
    <t>1.349.004</t>
  </si>
  <si>
    <t>7.871</t>
  </si>
  <si>
    <t>7.813</t>
  </si>
  <si>
    <t>2.446.053</t>
  </si>
  <si>
    <t>3.209.666</t>
  </si>
  <si>
    <t>2.518.300</t>
  </si>
  <si>
    <t>691.366</t>
  </si>
  <si>
    <t>8.206</t>
  </si>
  <si>
    <t>2.388.514</t>
  </si>
  <si>
    <t>3.052.454</t>
  </si>
  <si>
    <t>2.394.816</t>
  </si>
  <si>
    <t>657.638</t>
  </si>
  <si>
    <t>7.552</t>
  </si>
  <si>
    <t>30 bis unter 35 Jahre</t>
  </si>
  <si>
    <t>4.757.909</t>
  </si>
  <si>
    <t>5.584.219</t>
  </si>
  <si>
    <t>6.500</t>
  </si>
  <si>
    <t>4.313.030</t>
  </si>
  <si>
    <t>1.271.189</t>
  </si>
  <si>
    <t>7.528</t>
  </si>
  <si>
    <t>7.625</t>
  </si>
  <si>
    <t>2.387.215</t>
  </si>
  <si>
    <t>2.840.935</t>
  </si>
  <si>
    <t>2.192.311</t>
  </si>
  <si>
    <t>648.624</t>
  </si>
  <si>
    <t>7.811</t>
  </si>
  <si>
    <t>2.370.695</t>
  </si>
  <si>
    <t>2.743.284</t>
  </si>
  <si>
    <t>2.120.719</t>
  </si>
  <si>
    <t>622.565</t>
  </si>
  <si>
    <t>7.258</t>
  </si>
  <si>
    <t>35 bis unter 40 Jahre</t>
  </si>
  <si>
    <t>4.734.075</t>
  </si>
  <si>
    <t>5.298.702</t>
  </si>
  <si>
    <t>4.206.056</t>
  </si>
  <si>
    <t>1.092.646</t>
  </si>
  <si>
    <t>7.212</t>
  </si>
  <si>
    <t>6.307</t>
  </si>
  <si>
    <t>2.374.563</t>
  </si>
  <si>
    <t>2.693.695</t>
  </si>
  <si>
    <t>2.138.355</t>
  </si>
  <si>
    <t>555.340</t>
  </si>
  <si>
    <t>7.448</t>
  </si>
  <si>
    <t>2.359.513</t>
  </si>
  <si>
    <t>2.605.007</t>
  </si>
  <si>
    <t>2.067.701</t>
  </si>
  <si>
    <t>537.306</t>
  </si>
  <si>
    <t>6.986</t>
  </si>
  <si>
    <t>40 bis unter 45 Jahre</t>
  </si>
  <si>
    <t>6.299.641</t>
  </si>
  <si>
    <t>4.662.696</t>
  </si>
  <si>
    <t>3.763.026</t>
  </si>
  <si>
    <t>899.670</t>
  </si>
  <si>
    <t>6.860</t>
  </si>
  <si>
    <t>5.831</t>
  </si>
  <si>
    <t>3.182.282</t>
  </si>
  <si>
    <t>2.383.997</t>
  </si>
  <si>
    <t>1.934.441</t>
  </si>
  <si>
    <t>449.556</t>
  </si>
  <si>
    <t>7.068</t>
  </si>
  <si>
    <t>3.117.359</t>
  </si>
  <si>
    <t>2.278.699</t>
  </si>
  <si>
    <t>1.828.585</t>
  </si>
  <si>
    <t>450.114</t>
  </si>
  <si>
    <t>6.661</t>
  </si>
  <si>
    <t>45 bis unter 50 Jahre</t>
  </si>
  <si>
    <t>6.982.467</t>
  </si>
  <si>
    <t>6.204.254</t>
  </si>
  <si>
    <t>4.912.419</t>
  </si>
  <si>
    <t>1.291.835</t>
  </si>
  <si>
    <t>5.865</t>
  </si>
  <si>
    <t>5.563</t>
  </si>
  <si>
    <t>3.534.271</t>
  </si>
  <si>
    <t>3.169.028</t>
  </si>
  <si>
    <t>2.525.431</t>
  </si>
  <si>
    <t>643.597</t>
  </si>
  <si>
    <t>5.997</t>
  </si>
  <si>
    <t>3.448.197</t>
  </si>
  <si>
    <t>3.035.226</t>
  </si>
  <si>
    <t>2.386.988</t>
  </si>
  <si>
    <t>648.238</t>
  </si>
  <si>
    <t>5.739</t>
  </si>
  <si>
    <t>50 bis unter 55 Jahre</t>
  </si>
  <si>
    <t>6.228.119</t>
  </si>
  <si>
    <t>5.145.720</t>
  </si>
  <si>
    <t>4.064.246</t>
  </si>
  <si>
    <t>1.081.474</t>
  </si>
  <si>
    <t>5.876</t>
  </si>
  <si>
    <t>5.000</t>
  </si>
  <si>
    <t>5.462</t>
  </si>
  <si>
    <t>3.128.216</t>
  </si>
  <si>
    <t>2.604.586</t>
  </si>
  <si>
    <t>2.069.907</t>
  </si>
  <si>
    <t>534.679</t>
  </si>
  <si>
    <t>5.937</t>
  </si>
  <si>
    <t>3.099.904</t>
  </si>
  <si>
    <t>2.541.134</t>
  </si>
  <si>
    <t>1.994.339</t>
  </si>
  <si>
    <t>546.795</t>
  </si>
  <si>
    <t>5.817</t>
  </si>
  <si>
    <t>55 bis unter 60 Jahre</t>
  </si>
  <si>
    <t>5.424.374</t>
  </si>
  <si>
    <t>4.549.035</t>
  </si>
  <si>
    <t>3.616.027</t>
  </si>
  <si>
    <t>933.008</t>
  </si>
  <si>
    <t>5.553</t>
  </si>
  <si>
    <t>5.083</t>
  </si>
  <si>
    <t>2.673.676</t>
  </si>
  <si>
    <t>2.236.172</t>
  </si>
  <si>
    <t>1.795.124</t>
  </si>
  <si>
    <t>441.048</t>
  </si>
  <si>
    <t>5.521</t>
  </si>
  <si>
    <t>2.750.698</t>
  </si>
  <si>
    <t>2.312.863</t>
  </si>
  <si>
    <t>1.820.903</t>
  </si>
  <si>
    <t>491.960</t>
  </si>
  <si>
    <t>5.585</t>
  </si>
  <si>
    <t>60 bis unter 65 Jahre</t>
  </si>
  <si>
    <t>4.708.873</t>
  </si>
  <si>
    <t>4.085.505</t>
  </si>
  <si>
    <t>3.321.383</t>
  </si>
  <si>
    <t>764.122</t>
  </si>
  <si>
    <t>5.245</t>
  </si>
  <si>
    <t>3.894</t>
  </si>
  <si>
    <t>2.302.427</t>
  </si>
  <si>
    <t>1.688.679</t>
  </si>
  <si>
    <t>1.396.196</t>
  </si>
  <si>
    <t>292.483</t>
  </si>
  <si>
    <t>5.015</t>
  </si>
  <si>
    <t>2.406.446</t>
  </si>
  <si>
    <t>2.396.826</t>
  </si>
  <si>
    <t>1.925.187</t>
  </si>
  <si>
    <t>471.639</t>
  </si>
  <si>
    <t>5.463</t>
  </si>
  <si>
    <t>65 bis unter 70 Jahre</t>
  </si>
  <si>
    <t>4.154.918</t>
  </si>
  <si>
    <t>3.277.097</t>
  </si>
  <si>
    <t>2.649.382</t>
  </si>
  <si>
    <t>627.715</t>
  </si>
  <si>
    <t>4.680</t>
  </si>
  <si>
    <t>3.000</t>
  </si>
  <si>
    <t>3.883</t>
  </si>
  <si>
    <t>1.990.768</t>
  </si>
  <si>
    <t>1.230.499</t>
  </si>
  <si>
    <t>1.010.315</t>
  </si>
  <si>
    <t>220.184</t>
  </si>
  <si>
    <t>4.139</t>
  </si>
  <si>
    <t>2.164.151</t>
  </si>
  <si>
    <t>2.046.598</t>
  </si>
  <si>
    <t>1.639.067</t>
  </si>
  <si>
    <t>407.531</t>
  </si>
  <si>
    <t>5.196</t>
  </si>
  <si>
    <t>70 bis unter 75 Jahre</t>
  </si>
  <si>
    <t>4.909.618</t>
  </si>
  <si>
    <t>2.854.797</t>
  </si>
  <si>
    <t>2.321.663</t>
  </si>
  <si>
    <t>533.134</t>
  </si>
  <si>
    <t>2.932</t>
  </si>
  <si>
    <t>2.000</t>
  </si>
  <si>
    <t>3.177</t>
  </si>
  <si>
    <t>2.268.245</t>
  </si>
  <si>
    <t>1.006.643</t>
  </si>
  <si>
    <t>832.189</t>
  </si>
  <si>
    <t>174.454</t>
  </si>
  <si>
    <t>2.449</t>
  </si>
  <si>
    <t>2.641.373</t>
  </si>
  <si>
    <t>1.848.154</t>
  </si>
  <si>
    <t>1.489.474</t>
  </si>
  <si>
    <t>358.680</t>
  </si>
  <si>
    <t>3.392</t>
  </si>
  <si>
    <t>75 bis unter 80 Jahre</t>
  </si>
  <si>
    <t>3.299.291</t>
  </si>
  <si>
    <t>2.787.967</t>
  </si>
  <si>
    <t>2.226.625</t>
  </si>
  <si>
    <t>561.342</t>
  </si>
  <si>
    <t>2.897</t>
  </si>
  <si>
    <t>2.265</t>
  </si>
  <si>
    <t>1.426.130</t>
  </si>
  <si>
    <t>920.218</t>
  </si>
  <si>
    <t>742.136</t>
  </si>
  <si>
    <t>178.082</t>
  </si>
  <si>
    <t>2.228</t>
  </si>
  <si>
    <t>1.873.161</t>
  </si>
  <si>
    <t>1.867.749</t>
  </si>
  <si>
    <t>1.484.489</t>
  </si>
  <si>
    <t>383.260</t>
  </si>
  <si>
    <t>3.536</t>
  </si>
  <si>
    <t>80 bis unter 85 Jahre</t>
  </si>
  <si>
    <t>2.327.472</t>
  </si>
  <si>
    <t>1.719.902</t>
  </si>
  <si>
    <t>2.500</t>
  </si>
  <si>
    <t>1.375.064</t>
  </si>
  <si>
    <t>344.838</t>
  </si>
  <si>
    <t>1.606</t>
  </si>
  <si>
    <t>1.232</t>
  </si>
  <si>
    <t>880.475</t>
  </si>
  <si>
    <t>530.988</t>
  </si>
  <si>
    <t>424.156</t>
  </si>
  <si>
    <t>106.832</t>
  </si>
  <si>
    <t>1.094</t>
  </si>
  <si>
    <t>1.446.997</t>
  </si>
  <si>
    <t>1.188.914</t>
  </si>
  <si>
    <t>950.908</t>
  </si>
  <si>
    <t>238.006</t>
  </si>
  <si>
    <t>2.076</t>
  </si>
  <si>
    <t>85 Jahre und älter</t>
  </si>
  <si>
    <t>-</t>
  </si>
  <si>
    <t>  85 bis unter 90 Jahre</t>
  </si>
  <si>
    <t>1.339.192</t>
  </si>
  <si>
    <t>728.973</t>
  </si>
  <si>
    <t>1.500</t>
  </si>
  <si>
    <t>585.999</t>
  </si>
  <si>
    <t>142.974</t>
  </si>
  <si>
    <t>1.044</t>
  </si>
  <si>
    <t>371.230</t>
  </si>
  <si>
    <t>193.112</t>
  </si>
  <si>
    <t>151.888</t>
  </si>
  <si>
    <t>41.224</t>
  </si>
  <si>
    <t>967.962</t>
  </si>
  <si>
    <t>535.861</t>
  </si>
  <si>
    <t>434.111</t>
  </si>
  <si>
    <t>101.750</t>
  </si>
  <si>
    <t>1.446</t>
  </si>
  <si>
    <t>  90 Jahre und älter</t>
  </si>
  <si>
    <t>559.444</t>
  </si>
  <si>
    <t>219.408</t>
  </si>
  <si>
    <t>188.976</t>
  </si>
  <si>
    <t>30.432</t>
  </si>
  <si>
    <t>115.948</t>
  </si>
  <si>
    <t>46.301</t>
  </si>
  <si>
    <t>42.025</t>
  </si>
  <si>
    <t>4.276</t>
  </si>
  <si>
    <t>443.499</t>
  </si>
  <si>
    <t>173.107</t>
  </si>
  <si>
    <t>146.951</t>
  </si>
  <si>
    <t>26.156</t>
  </si>
  <si>
    <t>    90 bis unter 95 Jahre</t>
  </si>
  <si>
    <t>    95 Jahre und älter</t>
  </si>
  <si>
    <t>https://www.gbe-bund.de/gbe/pkg_isgbe5.prc_menu_olap?p_uid=gast&amp;p_aid=49083186&amp;p_sprache=D&amp;p_help=0&amp;p_indnr=1000&amp;p_indsp=&amp;p_ityp=H&amp;p_fid=</t>
  </si>
  <si>
    <t>https://www.statistikdatabasen.scb.se/pxweb/sv/ssd/START__BE__BE0101__BE0101I/DodaHandelseK/</t>
  </si>
  <si>
    <t>Döda efter ålder och år</t>
  </si>
  <si>
    <t>-4</t>
  </si>
  <si>
    <t xml:space="preserve">Tabellen redovisar definitiva uppgifter om antalet döda per år. För åren 1968-1997 redovisas antalet döda inrapporterade fram t.o.m. vecka 13 året efter dödsfallet. För åren 1998 och framåt redovisas antalet döda inrapporterade fram t.o.m. vecka 4 året efter dödsfallet.
</t>
  </si>
  <si>
    <t>Med ålder avses ålder vid dödsfallet.</t>
  </si>
  <si>
    <t>Flöde</t>
  </si>
  <si>
    <t>BE0101D9</t>
  </si>
  <si>
    <t>1</t>
  </si>
  <si>
    <t>2</t>
  </si>
  <si>
    <t>3</t>
  </si>
  <si>
    <t>4</t>
  </si>
  <si>
    <t>1-4 år</t>
  </si>
  <si>
    <t>(Periodenanalyse)</t>
  </si>
  <si>
    <t>Summiret</t>
  </si>
  <si>
    <t>Folkmängd efter ålder och år</t>
  </si>
  <si>
    <t>5</t>
  </si>
  <si>
    <t xml:space="preserve">Fr o m 2007-01-01 överförs Heby kommun från Västmanlands län till Uppsala län. Hebys kommunkod ändras från 1917 till 0331. </t>
  </si>
  <si>
    <t>Uppgifterna avser förhållandena den 31 december för valt/valda år enligt den regionala indelning som gäller den 1 januari året efter.</t>
  </si>
  <si>
    <t>Registrerat partnerskap reglerade parförhållanden mellan personer av samma kön och fanns från 1995 till 2009. Registrerade partners räknas som Gifta, Separerade partners som Skilda och Efterlevande partners som Änka/änklingar.</t>
  </si>
  <si>
    <t>BE0101N1</t>
  </si>
  <si>
    <t>https://www.statistikdatabasen.scb.se/pxweb/sv/ssd/START__BE__BE0101__BE0101A/BefolkningNy/</t>
  </si>
  <si>
    <t xml:space="preserve">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</si>
</sst>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\ _k_r_-;\-* #,##0\ _k_r_-;_-* &quot;-&quot;???\ _k_r_-;_-@_-"/>
    <numFmt numFmtId="168" formatCode="0.000%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Alignment="0"/>
  </cellStyleXfs>
  <cellXfs count="84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1" applyNumberFormat="1" applyFont="1" applyFill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right" vertical="center" inden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64" fontId="0" fillId="0" borderId="0" xfId="1" applyNumberFormat="1" applyFont="1" applyFill="1" applyAlignment="1" applyProtection="1">
      <alignment horizontal="left" vertical="center" indent="2"/>
    </xf>
    <xf numFmtId="164" fontId="0" fillId="0" borderId="0" xfId="1" applyNumberFormat="1" applyFont="1" applyFill="1" applyAlignment="1" applyProtection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7" fillId="0" borderId="0" xfId="0" applyFont="1"/>
    <xf numFmtId="164" fontId="0" fillId="0" borderId="0" xfId="1" applyNumberFormat="1" applyFont="1" applyFill="1" applyProtection="1"/>
    <xf numFmtId="166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right" vertical="center" wrapText="1"/>
    </xf>
    <xf numFmtId="0" fontId="0" fillId="0" borderId="10" xfId="0" applyBorder="1"/>
    <xf numFmtId="0" fontId="0" fillId="0" borderId="11" xfId="0" applyBorder="1"/>
    <xf numFmtId="0" fontId="4" fillId="0" borderId="0" xfId="3" applyFill="1" applyProtection="1"/>
    <xf numFmtId="0" fontId="7" fillId="0" borderId="0" xfId="3" applyFont="1" applyFill="1" applyProtection="1"/>
    <xf numFmtId="0" fontId="3" fillId="0" borderId="0" xfId="3" applyFont="1" applyFill="1" applyProtection="1"/>
    <xf numFmtId="1" fontId="4" fillId="0" borderId="0" xfId="3" applyNumberFormat="1" applyFill="1" applyProtection="1"/>
    <xf numFmtId="49" fontId="3" fillId="0" borderId="0" xfId="0" applyNumberFormat="1" applyFont="1"/>
    <xf numFmtId="164" fontId="0" fillId="0" borderId="0" xfId="0" applyNumberFormat="1"/>
    <xf numFmtId="49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Fill="1" applyAlignment="1" applyProtection="1">
      <alignment horizontal="left" indent="1"/>
    </xf>
    <xf numFmtId="164" fontId="2" fillId="0" borderId="0" xfId="1" applyNumberFormat="1" applyFont="1" applyAlignment="1">
      <alignment horizontal="left" indent="1"/>
    </xf>
    <xf numFmtId="0" fontId="4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49" fontId="4" fillId="0" borderId="0" xfId="0" applyNumberFormat="1" applyFont="1" applyAlignment="1">
      <alignment horizontal="right" vertical="center" indent="1"/>
    </xf>
    <xf numFmtId="164" fontId="2" fillId="0" borderId="0" xfId="1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right" wrapText="1"/>
    </xf>
    <xf numFmtId="0" fontId="0" fillId="4" borderId="0" xfId="0" applyFill="1"/>
    <xf numFmtId="0" fontId="5" fillId="0" borderId="0" xfId="0" applyFont="1" applyAlignment="1">
      <alignment horizontal="right" vertical="center"/>
    </xf>
    <xf numFmtId="168" fontId="0" fillId="0" borderId="0" xfId="2" applyNumberFormat="1" applyFont="1"/>
    <xf numFmtId="168" fontId="9" fillId="0" borderId="0" xfId="0" applyNumberFormat="1" applyFont="1"/>
    <xf numFmtId="167" fontId="0" fillId="0" borderId="0" xfId="0" applyNumberFormat="1"/>
    <xf numFmtId="167" fontId="2" fillId="0" borderId="0" xfId="0" applyNumberFormat="1" applyFont="1"/>
    <xf numFmtId="167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9" fontId="0" fillId="0" borderId="0" xfId="1" applyNumberFormat="1" applyFont="1" applyAlignment="1">
      <alignment horizontal="center" vertical="center"/>
    </xf>
    <xf numFmtId="169" fontId="0" fillId="0" borderId="0" xfId="1" applyNumberFormat="1" applyFont="1" applyAlignment="1">
      <alignment horizontal="right" vertical="center" indent="2"/>
    </xf>
    <xf numFmtId="169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4">
    <cellStyle name="Komma" xfId="1" builtinId="3"/>
    <cellStyle name="Prozent" xfId="2" builtinId="5"/>
    <cellStyle name="Standard" xfId="0" builtinId="0"/>
    <cellStyle name="Standard 2" xfId="3" xr:uid="{8B802085-8BAA-4E4C-B8A9-EC2F2FF0C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2&amp;p_dim_2=D.003&amp;p_dw_2=1000004" TargetMode="External"/><Relationship Id="rId18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354&amp;p_dim_2=D.003&amp;p_dw_2=1000004" TargetMode="External"/><Relationship Id="rId2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50961&amp;p_dim_2=D.003&amp;p_dw_2=42" TargetMode="External"/><Relationship Id="rId39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4302&amp;p_dim_2=D.003&amp;p_dw_2=43" TargetMode="External"/><Relationship Id="rId2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4302&amp;p_dim_2=D.003&amp;p_dw_2=42" TargetMode="External"/><Relationship Id="rId34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1&amp;p_dim_2=D.003&amp;p_dw_2=42" TargetMode="External"/><Relationship Id="rId42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3&amp;p_dim_2=D.003&amp;p_dw_2=43" TargetMode="External"/><Relationship Id="rId47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4&amp;p_dim_2=D.003&amp;p_dw_2=43" TargetMode="External"/><Relationship Id="rId50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2&amp;p_dim_2=D.003&amp;p_dw_2=43" TargetMode="External"/><Relationship Id="rId5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4059&amp;p_dim_2=D.003&amp;p_dw_2=43" TargetMode="External"/><Relationship Id="rId7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50961&amp;p_dim_2=D.003&amp;p_dw_2=1000004" TargetMode="External"/><Relationship Id="rId12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4&amp;p_dim_2=D.003&amp;p_dw_2=1000004" TargetMode="External"/><Relationship Id="rId17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354&amp;p_dim_2=D.003&amp;p_dw_2=1000004" TargetMode="External"/><Relationship Id="rId2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50961&amp;p_dim_2=D.003&amp;p_dw_2=42" TargetMode="External"/><Relationship Id="rId3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1&amp;p_dim_2=D.003&amp;p_dw_2=42" TargetMode="External"/><Relationship Id="rId38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4059&amp;p_dim_2=D.003&amp;p_dw_2=42" TargetMode="External"/><Relationship Id="rId4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3&amp;p_dim_2=D.003&amp;p_dw_2=43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1&amp;p_dim_2=D.003&amp;p_dw_2=1000004" TargetMode="External"/><Relationship Id="rId20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4059&amp;p_dim_2=D.003&amp;p_dw_2=1000004" TargetMode="External"/><Relationship Id="rId29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4&amp;p_dim_2=D.003&amp;p_dw_2=42" TargetMode="External"/><Relationship Id="rId4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3&amp;p_dim_2=D.003&amp;p_dw_2=43" TargetMode="External"/><Relationship Id="rId54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354&amp;p_dim_2=D.003&amp;p_dw_2=43" TargetMode="External"/><Relationship Id="rId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4302&amp;p_dim_2=D.003&amp;p_dw_2=1000004" TargetMode="External"/><Relationship Id="rId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3&amp;p_dim_2=D.003&amp;p_dw_2=1000004" TargetMode="External"/><Relationship Id="rId1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4&amp;p_dim_2=D.003&amp;p_dw_2=1000004" TargetMode="External"/><Relationship Id="rId24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3&amp;p_dim_2=D.003&amp;p_dw_2=42" TargetMode="External"/><Relationship Id="rId32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2&amp;p_dim_2=D.003&amp;p_dw_2=42" TargetMode="External"/><Relationship Id="rId37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4059&amp;p_dim_2=D.003&amp;p_dw_2=42" TargetMode="External"/><Relationship Id="rId40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4302&amp;p_dim_2=D.003&amp;p_dw_2=43" TargetMode="External"/><Relationship Id="rId4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3&amp;p_dim_2=D.003&amp;p_dw_2=43" TargetMode="External"/><Relationship Id="rId5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354&amp;p_dim_2=D.003&amp;p_dw_2=43" TargetMode="External"/><Relationship Id="rId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3&amp;p_dim_2=D.003&amp;p_dw_2=1000004" TargetMode="External"/><Relationship Id="rId1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1&amp;p_dim_2=D.003&amp;p_dw_2=1000004" TargetMode="External"/><Relationship Id="rId2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3&amp;p_dim_2=D.003&amp;p_dw_2=42" TargetMode="External"/><Relationship Id="rId28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3&amp;p_dim_2=D.003&amp;p_dw_2=42" TargetMode="External"/><Relationship Id="rId3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354&amp;p_dim_2=D.003&amp;p_dw_2=42" TargetMode="External"/><Relationship Id="rId49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2&amp;p_dim_2=D.003&amp;p_dw_2=43" TargetMode="External"/><Relationship Id="rId10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3&amp;p_dim_2=D.003&amp;p_dw_2=1000004" TargetMode="External"/><Relationship Id="rId19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4059&amp;p_dim_2=D.003&amp;p_dw_2=1000004" TargetMode="External"/><Relationship Id="rId3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2&amp;p_dim_2=D.003&amp;p_dw_2=42" TargetMode="External"/><Relationship Id="rId44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50961&amp;p_dim_2=D.003&amp;p_dw_2=43" TargetMode="External"/><Relationship Id="rId52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1&amp;p_dim_2=D.003&amp;p_dw_2=43" TargetMode="External"/><Relationship Id="rId4" Type="http://schemas.openxmlformats.org/officeDocument/2006/relationships/image" Target="../media/image2.gif"/><Relationship Id="rId9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3&amp;p_dim_2=D.003&amp;p_dw_2=1000004" TargetMode="External"/><Relationship Id="rId14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962&amp;p_dim_2=D.003&amp;p_dw_2=1000004" TargetMode="External"/><Relationship Id="rId22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4302&amp;p_dim_2=D.003&amp;p_dw_2=42" TargetMode="External"/><Relationship Id="rId27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3223&amp;p_dim_2=D.003&amp;p_dw_2=42" TargetMode="External"/><Relationship Id="rId30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4&amp;p_dim_2=D.003&amp;p_dw_2=42" TargetMode="External"/><Relationship Id="rId35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4354&amp;p_dim_2=D.003&amp;p_dw_2=42" TargetMode="External"/><Relationship Id="rId4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50961&amp;p_dim_2=D.003&amp;p_dw_2=43" TargetMode="External"/><Relationship Id="rId48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3224&amp;p_dim_2=D.003&amp;p_dw_2=43" TargetMode="External"/><Relationship Id="rId56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24059&amp;p_dim_2=D.003&amp;p_dw_2=43" TargetMode="External"/><Relationship Id="rId8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50961&amp;p_dim_2=D.003&amp;p_dw_2=1000004" TargetMode="External"/><Relationship Id="rId51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a&amp;p_dim_1=D.011&amp;p_dw_1=2961&amp;p_dim_2=D.003&amp;p_dw_2=43" TargetMode="External"/><Relationship Id="rId3" Type="http://schemas.openxmlformats.org/officeDocument/2006/relationships/hyperlink" Target="https://www.gbe-bund.de/gbe/pkg_olap_tables.prc_sort_ind?p_uid=gast&amp;p_aid=64649331&amp;p_sprache=D&amp;p_help=2&amp;p_indnr=1000&amp;p_ansnr=22981353&amp;p_version=2&amp;p_sortorder=d&amp;p_dim_1=D.011&amp;p_dw_1=44302&amp;p_dim_2=D.003&amp;p_dw_2=10000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76200</xdr:rowOff>
    </xdr:to>
    <xdr:pic>
      <xdr:nvPicPr>
        <xdr:cNvPr id="56" name="Grafik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3849A-AF20-437F-9C9B-B2F6F5D6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0</xdr:rowOff>
    </xdr:from>
    <xdr:to>
      <xdr:col>1</xdr:col>
      <xdr:colOff>142875</xdr:colOff>
      <xdr:row>6</xdr:row>
      <xdr:rowOff>76200</xdr:rowOff>
    </xdr:to>
    <xdr:pic>
      <xdr:nvPicPr>
        <xdr:cNvPr id="57" name="Grafik 5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C19D35-466E-4324-81FC-E5213D4B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66675</xdr:colOff>
      <xdr:row>6</xdr:row>
      <xdr:rowOff>76200</xdr:rowOff>
    </xdr:to>
    <xdr:pic>
      <xdr:nvPicPr>
        <xdr:cNvPr id="58" name="Grafik 5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595210-1C55-4F48-9466-D9047FEF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6</xdr:row>
      <xdr:rowOff>0</xdr:rowOff>
    </xdr:from>
    <xdr:to>
      <xdr:col>2</xdr:col>
      <xdr:colOff>142875</xdr:colOff>
      <xdr:row>6</xdr:row>
      <xdr:rowOff>76200</xdr:rowOff>
    </xdr:to>
    <xdr:pic>
      <xdr:nvPicPr>
        <xdr:cNvPr id="59" name="Grafik 5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941835-60ED-4856-A9F2-EF5D0379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66675</xdr:colOff>
      <xdr:row>5</xdr:row>
      <xdr:rowOff>76200</xdr:rowOff>
    </xdr:to>
    <xdr:pic>
      <xdr:nvPicPr>
        <xdr:cNvPr id="60" name="Grafik 5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9A4B8A-D3AA-4701-AE22-B3933B1A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5</xdr:row>
      <xdr:rowOff>0</xdr:rowOff>
    </xdr:from>
    <xdr:to>
      <xdr:col>3</xdr:col>
      <xdr:colOff>142875</xdr:colOff>
      <xdr:row>5</xdr:row>
      <xdr:rowOff>76200</xdr:rowOff>
    </xdr:to>
    <xdr:pic>
      <xdr:nvPicPr>
        <xdr:cNvPr id="61" name="Grafik 6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C4A4024-5EB3-42FB-95D5-6A6904B0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76200</xdr:rowOff>
    </xdr:to>
    <xdr:pic>
      <xdr:nvPicPr>
        <xdr:cNvPr id="62" name="Grafik 6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12F6408-AF58-4397-BCEC-E46C4996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4</xdr:col>
      <xdr:colOff>142875</xdr:colOff>
      <xdr:row>5</xdr:row>
      <xdr:rowOff>76200</xdr:rowOff>
    </xdr:to>
    <xdr:pic>
      <xdr:nvPicPr>
        <xdr:cNvPr id="63" name="Grafik 6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7487904-8F6C-46D3-9D43-64A6BE8D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76200</xdr:rowOff>
    </xdr:to>
    <xdr:pic>
      <xdr:nvPicPr>
        <xdr:cNvPr id="64" name="Grafik 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88401AB-F476-473A-8E25-BC054945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142875</xdr:colOff>
      <xdr:row>5</xdr:row>
      <xdr:rowOff>76200</xdr:rowOff>
    </xdr:to>
    <xdr:pic>
      <xdr:nvPicPr>
        <xdr:cNvPr id="65" name="Grafik 6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7DE1771-0654-4CA3-8C5E-16A9AF69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76200</xdr:rowOff>
    </xdr:to>
    <xdr:pic>
      <xdr:nvPicPr>
        <xdr:cNvPr id="66" name="Grafik 6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723D38E-08BD-4891-8C71-67ED490A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5</xdr:row>
      <xdr:rowOff>0</xdr:rowOff>
    </xdr:from>
    <xdr:to>
      <xdr:col>6</xdr:col>
      <xdr:colOff>142875</xdr:colOff>
      <xdr:row>5</xdr:row>
      <xdr:rowOff>76200</xdr:rowOff>
    </xdr:to>
    <xdr:pic>
      <xdr:nvPicPr>
        <xdr:cNvPr id="67" name="Grafik 6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8BABB29-E0B3-45C0-8CC9-3CA54F8D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76200</xdr:rowOff>
    </xdr:to>
    <xdr:pic>
      <xdr:nvPicPr>
        <xdr:cNvPr id="68" name="Grafik 6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70F5CD4-73F7-45D9-8E5A-EEDDF786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142875</xdr:colOff>
      <xdr:row>5</xdr:row>
      <xdr:rowOff>76200</xdr:rowOff>
    </xdr:to>
    <xdr:pic>
      <xdr:nvPicPr>
        <xdr:cNvPr id="69" name="Grafik 6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B471EAC-5932-4F39-9553-001026C0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66675</xdr:colOff>
      <xdr:row>3</xdr:row>
      <xdr:rowOff>76200</xdr:rowOff>
    </xdr:to>
    <xdr:pic>
      <xdr:nvPicPr>
        <xdr:cNvPr id="70" name="Grafik 6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26E47F5-1063-4D6F-B70D-7957E725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3</xdr:row>
      <xdr:rowOff>0</xdr:rowOff>
    </xdr:from>
    <xdr:to>
      <xdr:col>8</xdr:col>
      <xdr:colOff>142875</xdr:colOff>
      <xdr:row>3</xdr:row>
      <xdr:rowOff>76200</xdr:rowOff>
    </xdr:to>
    <xdr:pic>
      <xdr:nvPicPr>
        <xdr:cNvPr id="71" name="Grafik 7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8D2D97D-693E-4967-803F-41553CBD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76200</xdr:rowOff>
    </xdr:to>
    <xdr:pic>
      <xdr:nvPicPr>
        <xdr:cNvPr id="72" name="Grafik 7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4701B40-81CF-44A5-B0CD-8DFB55A2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142875</xdr:colOff>
      <xdr:row>5</xdr:row>
      <xdr:rowOff>76200</xdr:rowOff>
    </xdr:to>
    <xdr:pic>
      <xdr:nvPicPr>
        <xdr:cNvPr id="73" name="Grafik 7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BB6A0948-D432-45FA-B197-503F7478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76200</xdr:rowOff>
    </xdr:to>
    <xdr:pic>
      <xdr:nvPicPr>
        <xdr:cNvPr id="74" name="Grafik 7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2356373-53C9-4B14-A8C6-33D33AFF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142875</xdr:colOff>
      <xdr:row>6</xdr:row>
      <xdr:rowOff>76200</xdr:rowOff>
    </xdr:to>
    <xdr:pic>
      <xdr:nvPicPr>
        <xdr:cNvPr id="75" name="Grafik 7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EBF9B05C-F8B7-49BF-A5D2-1216ABB0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66675</xdr:colOff>
      <xdr:row>6</xdr:row>
      <xdr:rowOff>76200</xdr:rowOff>
    </xdr:to>
    <xdr:pic>
      <xdr:nvPicPr>
        <xdr:cNvPr id="76" name="Grafik 7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D0BE42A-5C90-4349-89F4-05A7F69D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142875</xdr:colOff>
      <xdr:row>6</xdr:row>
      <xdr:rowOff>76200</xdr:rowOff>
    </xdr:to>
    <xdr:pic>
      <xdr:nvPicPr>
        <xdr:cNvPr id="77" name="Grafik 7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6A9AF11-BA04-4AAD-9BC5-C40DA8F4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66675</xdr:colOff>
      <xdr:row>5</xdr:row>
      <xdr:rowOff>76200</xdr:rowOff>
    </xdr:to>
    <xdr:pic>
      <xdr:nvPicPr>
        <xdr:cNvPr id="78" name="Grafik 7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F5899DDD-B79F-4205-B131-21EE3089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5</xdr:row>
      <xdr:rowOff>0</xdr:rowOff>
    </xdr:from>
    <xdr:to>
      <xdr:col>12</xdr:col>
      <xdr:colOff>142875</xdr:colOff>
      <xdr:row>5</xdr:row>
      <xdr:rowOff>76200</xdr:rowOff>
    </xdr:to>
    <xdr:pic>
      <xdr:nvPicPr>
        <xdr:cNvPr id="79" name="Grafik 7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F42B737F-5AF9-4BB1-8FD8-8B6FD0E3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66675</xdr:colOff>
      <xdr:row>5</xdr:row>
      <xdr:rowOff>76200</xdr:rowOff>
    </xdr:to>
    <xdr:pic>
      <xdr:nvPicPr>
        <xdr:cNvPr id="80" name="Grafik 7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856DE72-7C0C-42C8-91F8-2EE1F8F5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5</xdr:row>
      <xdr:rowOff>0</xdr:rowOff>
    </xdr:from>
    <xdr:to>
      <xdr:col>13</xdr:col>
      <xdr:colOff>142875</xdr:colOff>
      <xdr:row>5</xdr:row>
      <xdr:rowOff>76200</xdr:rowOff>
    </xdr:to>
    <xdr:pic>
      <xdr:nvPicPr>
        <xdr:cNvPr id="81" name="Grafik 8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02C9CAF-4CCE-488C-AA13-DAFA601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66675</xdr:colOff>
      <xdr:row>5</xdr:row>
      <xdr:rowOff>76200</xdr:rowOff>
    </xdr:to>
    <xdr:pic>
      <xdr:nvPicPr>
        <xdr:cNvPr id="82" name="Grafik 8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71695A69-CC02-4FED-8BB6-3B6BC5DF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76200</xdr:colOff>
      <xdr:row>5</xdr:row>
      <xdr:rowOff>0</xdr:rowOff>
    </xdr:from>
    <xdr:to>
      <xdr:col>14</xdr:col>
      <xdr:colOff>142875</xdr:colOff>
      <xdr:row>5</xdr:row>
      <xdr:rowOff>76200</xdr:rowOff>
    </xdr:to>
    <xdr:pic>
      <xdr:nvPicPr>
        <xdr:cNvPr id="83" name="Grafik 8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EB0FF4F3-CBDC-453C-9C6C-9B7BE780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66675</xdr:colOff>
      <xdr:row>5</xdr:row>
      <xdr:rowOff>76200</xdr:rowOff>
    </xdr:to>
    <xdr:pic>
      <xdr:nvPicPr>
        <xdr:cNvPr id="84" name="Grafik 8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88DAB50-FE13-4754-AAAA-10BD927B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5</xdr:row>
      <xdr:rowOff>0</xdr:rowOff>
    </xdr:from>
    <xdr:to>
      <xdr:col>15</xdr:col>
      <xdr:colOff>142875</xdr:colOff>
      <xdr:row>5</xdr:row>
      <xdr:rowOff>76200</xdr:rowOff>
    </xdr:to>
    <xdr:pic>
      <xdr:nvPicPr>
        <xdr:cNvPr id="85" name="Grafik 8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593D69D9-F37D-4F85-A915-35796BC7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66675</xdr:colOff>
      <xdr:row>5</xdr:row>
      <xdr:rowOff>76200</xdr:rowOff>
    </xdr:to>
    <xdr:pic>
      <xdr:nvPicPr>
        <xdr:cNvPr id="86" name="Grafik 85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5D70F9C-C38F-44F1-8645-DCE8D5C0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76200</xdr:colOff>
      <xdr:row>5</xdr:row>
      <xdr:rowOff>0</xdr:rowOff>
    </xdr:from>
    <xdr:to>
      <xdr:col>16</xdr:col>
      <xdr:colOff>142875</xdr:colOff>
      <xdr:row>5</xdr:row>
      <xdr:rowOff>76200</xdr:rowOff>
    </xdr:to>
    <xdr:pic>
      <xdr:nvPicPr>
        <xdr:cNvPr id="87" name="Grafik 86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2E78BBE3-D7BC-44DF-8B60-C5778CA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66675</xdr:colOff>
      <xdr:row>3</xdr:row>
      <xdr:rowOff>76200</xdr:rowOff>
    </xdr:to>
    <xdr:pic>
      <xdr:nvPicPr>
        <xdr:cNvPr id="88" name="Grafik 87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663A93F0-8CA1-4E4D-880E-521F99BA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116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76200</xdr:colOff>
      <xdr:row>3</xdr:row>
      <xdr:rowOff>0</xdr:rowOff>
    </xdr:from>
    <xdr:to>
      <xdr:col>17</xdr:col>
      <xdr:colOff>142875</xdr:colOff>
      <xdr:row>3</xdr:row>
      <xdr:rowOff>76200</xdr:rowOff>
    </xdr:to>
    <xdr:pic>
      <xdr:nvPicPr>
        <xdr:cNvPr id="89" name="Grafik 8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3201EA04-7084-4EC0-AA12-2E31F0D8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66675</xdr:colOff>
      <xdr:row>5</xdr:row>
      <xdr:rowOff>76200</xdr:rowOff>
    </xdr:to>
    <xdr:pic>
      <xdr:nvPicPr>
        <xdr:cNvPr id="90" name="Grafik 89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D7E95AA0-E1F3-4A53-825A-0AD856A2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5</xdr:row>
      <xdr:rowOff>0</xdr:rowOff>
    </xdr:from>
    <xdr:to>
      <xdr:col>18</xdr:col>
      <xdr:colOff>142875</xdr:colOff>
      <xdr:row>5</xdr:row>
      <xdr:rowOff>76200</xdr:rowOff>
    </xdr:to>
    <xdr:pic>
      <xdr:nvPicPr>
        <xdr:cNvPr id="91" name="Grafik 90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FA075449-BE2E-46D6-BA9B-BAF8218F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9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66675</xdr:colOff>
      <xdr:row>6</xdr:row>
      <xdr:rowOff>76200</xdr:rowOff>
    </xdr:to>
    <xdr:pic>
      <xdr:nvPicPr>
        <xdr:cNvPr id="92" name="Grafik 91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F24C6BD-CBE7-409F-B0FD-A45ED150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56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76200</xdr:colOff>
      <xdr:row>6</xdr:row>
      <xdr:rowOff>0</xdr:rowOff>
    </xdr:from>
    <xdr:to>
      <xdr:col>19</xdr:col>
      <xdr:colOff>142875</xdr:colOff>
      <xdr:row>6</xdr:row>
      <xdr:rowOff>76200</xdr:rowOff>
    </xdr:to>
    <xdr:pic>
      <xdr:nvPicPr>
        <xdr:cNvPr id="93" name="Grafik 92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72B52F28-1D36-4BDE-9E03-4A8653E9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18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66675</xdr:colOff>
      <xdr:row>6</xdr:row>
      <xdr:rowOff>76200</xdr:rowOff>
    </xdr:to>
    <xdr:pic>
      <xdr:nvPicPr>
        <xdr:cNvPr id="94" name="Grafik 93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B1359062-8D8F-4245-8643-FF3199AD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76200</xdr:colOff>
      <xdr:row>6</xdr:row>
      <xdr:rowOff>0</xdr:rowOff>
    </xdr:from>
    <xdr:to>
      <xdr:col>20</xdr:col>
      <xdr:colOff>142875</xdr:colOff>
      <xdr:row>6</xdr:row>
      <xdr:rowOff>76200</xdr:rowOff>
    </xdr:to>
    <xdr:pic>
      <xdr:nvPicPr>
        <xdr:cNvPr id="95" name="Grafik 9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E8A2BD9C-3B0B-4FB1-9A51-902DCF9F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3825" y="158115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66675</xdr:colOff>
      <xdr:row>5</xdr:row>
      <xdr:rowOff>76200</xdr:rowOff>
    </xdr:to>
    <xdr:pic>
      <xdr:nvPicPr>
        <xdr:cNvPr id="96" name="Grafik 95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5A203E06-EEA2-409E-ACBF-D41D2FDA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76200</xdr:colOff>
      <xdr:row>5</xdr:row>
      <xdr:rowOff>0</xdr:rowOff>
    </xdr:from>
    <xdr:to>
      <xdr:col>21</xdr:col>
      <xdr:colOff>142875</xdr:colOff>
      <xdr:row>5</xdr:row>
      <xdr:rowOff>76200</xdr:rowOff>
    </xdr:to>
    <xdr:pic>
      <xdr:nvPicPr>
        <xdr:cNvPr id="97" name="Grafik 96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4A5FDBA0-D864-4A54-8D1F-0D90E51A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66675</xdr:colOff>
      <xdr:row>5</xdr:row>
      <xdr:rowOff>76200</xdr:rowOff>
    </xdr:to>
    <xdr:pic>
      <xdr:nvPicPr>
        <xdr:cNvPr id="98" name="Grafik 97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ABCD4EE9-8048-492F-9836-CE0CEAD4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76200</xdr:colOff>
      <xdr:row>5</xdr:row>
      <xdr:rowOff>0</xdr:rowOff>
    </xdr:from>
    <xdr:to>
      <xdr:col>22</xdr:col>
      <xdr:colOff>142875</xdr:colOff>
      <xdr:row>5</xdr:row>
      <xdr:rowOff>76200</xdr:rowOff>
    </xdr:to>
    <xdr:pic>
      <xdr:nvPicPr>
        <xdr:cNvPr id="99" name="Grafik 98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500CAB6-6194-4917-8E94-758973A1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97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66675</xdr:colOff>
      <xdr:row>5</xdr:row>
      <xdr:rowOff>76200</xdr:rowOff>
    </xdr:to>
    <xdr:pic>
      <xdr:nvPicPr>
        <xdr:cNvPr id="100" name="Grafik 99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DA3B113E-F8D1-444E-8297-5CB769F1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3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76200</xdr:colOff>
      <xdr:row>5</xdr:row>
      <xdr:rowOff>0</xdr:rowOff>
    </xdr:from>
    <xdr:to>
      <xdr:col>23</xdr:col>
      <xdr:colOff>142875</xdr:colOff>
      <xdr:row>5</xdr:row>
      <xdr:rowOff>76200</xdr:rowOff>
    </xdr:to>
    <xdr:pic>
      <xdr:nvPicPr>
        <xdr:cNvPr id="101" name="Grafik 100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E206B204-6ABF-4B31-9C0A-21FB870D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9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66675</xdr:colOff>
      <xdr:row>5</xdr:row>
      <xdr:rowOff>76200</xdr:rowOff>
    </xdr:to>
    <xdr:pic>
      <xdr:nvPicPr>
        <xdr:cNvPr id="102" name="Grafik 101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ED68DA53-C09D-4D29-AFF2-44FAB959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76200</xdr:colOff>
      <xdr:row>5</xdr:row>
      <xdr:rowOff>0</xdr:rowOff>
    </xdr:from>
    <xdr:to>
      <xdr:col>24</xdr:col>
      <xdr:colOff>142875</xdr:colOff>
      <xdr:row>5</xdr:row>
      <xdr:rowOff>76200</xdr:rowOff>
    </xdr:to>
    <xdr:pic>
      <xdr:nvPicPr>
        <xdr:cNvPr id="103" name="Grafik 102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2ACE2B83-2EF3-4316-A8D6-F410518E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66675</xdr:colOff>
      <xdr:row>5</xdr:row>
      <xdr:rowOff>76200</xdr:rowOff>
    </xdr:to>
    <xdr:pic>
      <xdr:nvPicPr>
        <xdr:cNvPr id="104" name="Grafik 103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7BECB4DC-BE47-45F9-8F0C-0399ED9D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76200</xdr:colOff>
      <xdr:row>5</xdr:row>
      <xdr:rowOff>0</xdr:rowOff>
    </xdr:from>
    <xdr:to>
      <xdr:col>25</xdr:col>
      <xdr:colOff>142875</xdr:colOff>
      <xdr:row>5</xdr:row>
      <xdr:rowOff>76200</xdr:rowOff>
    </xdr:to>
    <xdr:pic>
      <xdr:nvPicPr>
        <xdr:cNvPr id="105" name="Grafik 104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96C6164C-313C-472F-9BE2-5517A568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3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66675</xdr:colOff>
      <xdr:row>3</xdr:row>
      <xdr:rowOff>76200</xdr:rowOff>
    </xdr:to>
    <xdr:pic>
      <xdr:nvPicPr>
        <xdr:cNvPr id="106" name="Grafik 105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EF30ABCC-90DE-4680-8C8B-061A21CE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96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76200</xdr:colOff>
      <xdr:row>3</xdr:row>
      <xdr:rowOff>0</xdr:rowOff>
    </xdr:from>
    <xdr:to>
      <xdr:col>26</xdr:col>
      <xdr:colOff>142875</xdr:colOff>
      <xdr:row>3</xdr:row>
      <xdr:rowOff>76200</xdr:rowOff>
    </xdr:to>
    <xdr:pic>
      <xdr:nvPicPr>
        <xdr:cNvPr id="107" name="Grafik 106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8B48E4F6-41D5-4987-BF5D-6CB2FF49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5825" y="571500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66675</xdr:colOff>
      <xdr:row>5</xdr:row>
      <xdr:rowOff>76200</xdr:rowOff>
    </xdr:to>
    <xdr:pic>
      <xdr:nvPicPr>
        <xdr:cNvPr id="108" name="Grafik 107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8DC6A3DF-395E-4649-8DA2-FCE868BD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316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76200</xdr:colOff>
      <xdr:row>5</xdr:row>
      <xdr:rowOff>0</xdr:rowOff>
    </xdr:from>
    <xdr:to>
      <xdr:col>27</xdr:col>
      <xdr:colOff>142875</xdr:colOff>
      <xdr:row>5</xdr:row>
      <xdr:rowOff>76200</xdr:rowOff>
    </xdr:to>
    <xdr:pic>
      <xdr:nvPicPr>
        <xdr:cNvPr id="109" name="Grafik 108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AD5BEF1B-8DF6-4645-8BF8-F6EC802A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7825" y="1362075"/>
          <a:ext cx="666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9C26-5EFE-4FA5-B654-20927BC7088E}">
  <dimension ref="A1:W105"/>
  <sheetViews>
    <sheetView workbookViewId="0">
      <selection activeCell="P26" sqref="P26"/>
    </sheetView>
  </sheetViews>
  <sheetFormatPr baseColWidth="10" defaultRowHeight="15" x14ac:dyDescent="0.25"/>
  <cols>
    <col min="1" max="1" width="13.5703125" customWidth="1"/>
    <col min="2" max="11" width="12.28515625" customWidth="1"/>
    <col min="12" max="12" width="7.28515625" style="56" customWidth="1"/>
    <col min="13" max="13" width="10.7109375" customWidth="1"/>
    <col min="14" max="23" width="11" customWidth="1"/>
  </cols>
  <sheetData>
    <row r="1" spans="1:23" ht="27.75" customHeight="1" x14ac:dyDescent="0.25">
      <c r="A1" s="55" t="s">
        <v>494</v>
      </c>
      <c r="M1" s="21" t="s">
        <v>40</v>
      </c>
    </row>
    <row r="2" spans="1:23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M2" s="5"/>
      <c r="N2" s="3" t="s">
        <v>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</row>
    <row r="3" spans="1:23" x14ac:dyDescent="0.25">
      <c r="A3" s="14">
        <v>0</v>
      </c>
      <c r="B3" s="48">
        <v>112114</v>
      </c>
      <c r="C3" s="48">
        <v>113487</v>
      </c>
      <c r="D3" s="48">
        <v>114008</v>
      </c>
      <c r="E3" s="48">
        <v>115880</v>
      </c>
      <c r="F3" s="48">
        <v>115878</v>
      </c>
      <c r="G3" s="48">
        <v>119023</v>
      </c>
      <c r="H3" s="48">
        <v>116614</v>
      </c>
      <c r="I3" s="48">
        <v>116839</v>
      </c>
      <c r="J3" s="48">
        <v>115383</v>
      </c>
      <c r="K3" s="48">
        <v>113589</v>
      </c>
      <c r="M3" s="20" t="s">
        <v>39</v>
      </c>
      <c r="N3" s="58">
        <f>B29/B3</f>
        <v>2.0960807749255224E-3</v>
      </c>
      <c r="O3" s="58">
        <f t="shared" ref="O3:W3" si="0">C29/C3</f>
        <v>2.5817935093887406E-3</v>
      </c>
      <c r="P3" s="58">
        <f t="shared" si="0"/>
        <v>2.6840221738825346E-3</v>
      </c>
      <c r="Q3" s="58">
        <f t="shared" si="0"/>
        <v>2.1660338280980324E-3</v>
      </c>
      <c r="R3" s="58">
        <f t="shared" si="0"/>
        <v>2.4335939522601357E-3</v>
      </c>
      <c r="S3" s="58">
        <f t="shared" si="0"/>
        <v>2.4533073439587305E-3</v>
      </c>
      <c r="T3" s="58">
        <f t="shared" si="0"/>
        <v>2.3839333184694804E-3</v>
      </c>
      <c r="U3" s="58">
        <f t="shared" si="0"/>
        <v>2.0113147151208073E-3</v>
      </c>
      <c r="V3" s="58">
        <f t="shared" si="0"/>
        <v>2.0540287564025897E-3</v>
      </c>
      <c r="W3" s="58">
        <f t="shared" si="0"/>
        <v>2.3593833909973678E-3</v>
      </c>
    </row>
    <row r="4" spans="1:23" x14ac:dyDescent="0.25">
      <c r="A4" s="18" t="s">
        <v>36</v>
      </c>
      <c r="B4" s="48">
        <v>455255</v>
      </c>
      <c r="C4" s="48">
        <v>460096</v>
      </c>
      <c r="D4" s="48">
        <v>465011</v>
      </c>
      <c r="E4" s="48">
        <v>468277</v>
      </c>
      <c r="F4" s="48">
        <v>470340</v>
      </c>
      <c r="G4" s="48">
        <v>478018</v>
      </c>
      <c r="H4" s="48">
        <v>485430</v>
      </c>
      <c r="I4" s="48">
        <v>487659</v>
      </c>
      <c r="J4" s="48">
        <v>486335</v>
      </c>
      <c r="K4" s="48">
        <v>481487</v>
      </c>
      <c r="M4" s="17" t="s">
        <v>36</v>
      </c>
      <c r="N4" s="58">
        <f t="shared" ref="N4:N23" si="1">B30/B4</f>
        <v>1.317942691458633E-4</v>
      </c>
      <c r="O4" s="58">
        <f t="shared" ref="O4:O23" si="2">C30/C4</f>
        <v>1.282341076644874E-4</v>
      </c>
      <c r="P4" s="58">
        <f t="shared" ref="P4:P23" si="3">D30/D4</f>
        <v>1.1182531165929408E-4</v>
      </c>
      <c r="Q4" s="58">
        <f t="shared" ref="Q4:Q23" si="4">E30/E4</f>
        <v>1.0890989734708303E-4</v>
      </c>
      <c r="R4" s="58">
        <f t="shared" ref="R4:R23" si="5">F30/F4</f>
        <v>1.2544117021728963E-4</v>
      </c>
      <c r="S4" s="58">
        <f t="shared" ref="S4:S23" si="6">G30/G4</f>
        <v>1.2551828592228745E-4</v>
      </c>
      <c r="T4" s="58">
        <f t="shared" ref="T4:T23" si="7">H30/H4</f>
        <v>1.0094143336835382E-4</v>
      </c>
      <c r="U4" s="58">
        <f t="shared" ref="U4:U23" si="8">I30/I4</f>
        <v>1.4354292651217346E-4</v>
      </c>
      <c r="V4" s="58">
        <f t="shared" ref="V4:V23" si="9">J30/J4</f>
        <v>1.1720316242918975E-4</v>
      </c>
      <c r="W4" s="58">
        <f t="shared" ref="W4:W23" si="10">K30/K4</f>
        <v>1.0799876216803361E-4</v>
      </c>
    </row>
    <row r="5" spans="1:23" x14ac:dyDescent="0.25">
      <c r="A5" s="1" t="s">
        <v>11</v>
      </c>
      <c r="B5" s="49">
        <v>530937</v>
      </c>
      <c r="C5" s="49">
        <v>543993</v>
      </c>
      <c r="D5" s="49">
        <v>557950</v>
      </c>
      <c r="E5" s="49">
        <v>571614</v>
      </c>
      <c r="F5" s="49">
        <v>589118</v>
      </c>
      <c r="G5" s="49">
        <v>600853</v>
      </c>
      <c r="H5" s="49">
        <v>612180</v>
      </c>
      <c r="I5" s="49">
        <v>619473</v>
      </c>
      <c r="J5" s="49">
        <v>624084</v>
      </c>
      <c r="K5" s="49">
        <v>620355</v>
      </c>
      <c r="M5" s="14" t="s">
        <v>11</v>
      </c>
      <c r="N5" s="58">
        <f t="shared" si="1"/>
        <v>8.8522743753025317E-5</v>
      </c>
      <c r="O5" s="58">
        <f t="shared" si="2"/>
        <v>6.4339063186474833E-5</v>
      </c>
      <c r="P5" s="58">
        <f t="shared" si="3"/>
        <v>6.2729635271977779E-5</v>
      </c>
      <c r="Q5" s="58">
        <f t="shared" si="4"/>
        <v>7.1726724677842037E-5</v>
      </c>
      <c r="R5" s="58">
        <f t="shared" si="5"/>
        <v>6.4503206488343597E-5</v>
      </c>
      <c r="S5" s="58">
        <f t="shared" si="6"/>
        <v>8.1550728714011581E-5</v>
      </c>
      <c r="T5" s="58">
        <f t="shared" si="7"/>
        <v>6.2073246430788333E-5</v>
      </c>
      <c r="U5" s="58">
        <f t="shared" si="8"/>
        <v>5.0042536155732373E-5</v>
      </c>
      <c r="V5" s="58">
        <f t="shared" si="9"/>
        <v>5.2877497259984236E-5</v>
      </c>
      <c r="W5" s="58">
        <f t="shared" si="10"/>
        <v>5.1583367587913373E-5</v>
      </c>
    </row>
    <row r="6" spans="1:23" x14ac:dyDescent="0.25">
      <c r="A6" s="1" t="s">
        <v>12</v>
      </c>
      <c r="B6" s="49">
        <v>485964</v>
      </c>
      <c r="C6" s="49">
        <v>494283</v>
      </c>
      <c r="D6" s="49">
        <v>509132</v>
      </c>
      <c r="E6" s="49">
        <v>526262</v>
      </c>
      <c r="F6" s="49">
        <v>541807</v>
      </c>
      <c r="G6" s="49">
        <v>563100</v>
      </c>
      <c r="H6" s="49">
        <v>580453</v>
      </c>
      <c r="I6" s="49">
        <v>595758</v>
      </c>
      <c r="J6" s="49">
        <v>609019</v>
      </c>
      <c r="K6" s="49">
        <v>622367</v>
      </c>
      <c r="M6" s="14" t="s">
        <v>12</v>
      </c>
      <c r="N6" s="58">
        <f t="shared" si="1"/>
        <v>8.8483920619634372E-5</v>
      </c>
      <c r="O6" s="58">
        <f t="shared" si="2"/>
        <v>1.0317975734548831E-4</v>
      </c>
      <c r="P6" s="58">
        <f t="shared" si="3"/>
        <v>8.0529214427692617E-5</v>
      </c>
      <c r="Q6" s="58">
        <f t="shared" si="4"/>
        <v>7.0307185394347297E-5</v>
      </c>
      <c r="R6" s="58">
        <f t="shared" si="5"/>
        <v>1.0520351342821337E-4</v>
      </c>
      <c r="S6" s="58">
        <f t="shared" si="6"/>
        <v>7.9914757591901967E-5</v>
      </c>
      <c r="T6" s="58">
        <f t="shared" si="7"/>
        <v>8.7862410910099532E-5</v>
      </c>
      <c r="U6" s="58">
        <f t="shared" si="8"/>
        <v>1.0574763578499995E-4</v>
      </c>
      <c r="V6" s="58">
        <f t="shared" si="9"/>
        <v>6.5679395880916691E-5</v>
      </c>
      <c r="W6" s="58">
        <f t="shared" si="10"/>
        <v>8.9979063799976546E-5</v>
      </c>
    </row>
    <row r="7" spans="1:23" x14ac:dyDescent="0.25">
      <c r="A7" s="1" t="s">
        <v>13</v>
      </c>
      <c r="B7" s="49">
        <v>592376</v>
      </c>
      <c r="C7" s="49">
        <v>564627</v>
      </c>
      <c r="D7" s="49">
        <v>543627</v>
      </c>
      <c r="E7" s="49">
        <v>527236</v>
      </c>
      <c r="F7" s="49">
        <v>522472</v>
      </c>
      <c r="G7" s="49">
        <v>529612</v>
      </c>
      <c r="H7" s="49">
        <v>544838</v>
      </c>
      <c r="I7" s="49">
        <v>559513</v>
      </c>
      <c r="J7" s="49">
        <v>568909</v>
      </c>
      <c r="K7" s="49">
        <v>576576</v>
      </c>
      <c r="M7" s="14" t="s">
        <v>13</v>
      </c>
      <c r="N7" s="58">
        <f t="shared" si="1"/>
        <v>2.8866800815698139E-4</v>
      </c>
      <c r="O7" s="58">
        <f t="shared" si="2"/>
        <v>2.4440914090186972E-4</v>
      </c>
      <c r="P7" s="58">
        <f t="shared" si="3"/>
        <v>2.4465304335509458E-4</v>
      </c>
      <c r="Q7" s="58">
        <f t="shared" si="4"/>
        <v>2.4656889893709839E-4</v>
      </c>
      <c r="R7" s="58">
        <f t="shared" si="5"/>
        <v>2.3541931433646206E-4</v>
      </c>
      <c r="S7" s="58">
        <f t="shared" si="6"/>
        <v>1.9637017288127914E-4</v>
      </c>
      <c r="T7" s="58">
        <f t="shared" si="7"/>
        <v>2.3676762634030666E-4</v>
      </c>
      <c r="U7" s="58">
        <f t="shared" si="8"/>
        <v>2.5021759994852668E-4</v>
      </c>
      <c r="V7" s="58">
        <f t="shared" si="9"/>
        <v>2.3729629870506531E-4</v>
      </c>
      <c r="W7" s="58">
        <f t="shared" si="10"/>
        <v>2.5668775668775669E-4</v>
      </c>
    </row>
    <row r="8" spans="1:23" x14ac:dyDescent="0.25">
      <c r="A8" s="1" t="s">
        <v>14</v>
      </c>
      <c r="B8" s="49">
        <v>650862</v>
      </c>
      <c r="C8" s="49">
        <v>667153</v>
      </c>
      <c r="D8" s="49">
        <v>671940</v>
      </c>
      <c r="E8" s="49">
        <v>671529</v>
      </c>
      <c r="F8" s="49">
        <v>656448</v>
      </c>
      <c r="G8" s="49">
        <v>640179</v>
      </c>
      <c r="H8" s="49">
        <v>616919</v>
      </c>
      <c r="I8" s="49">
        <v>597593</v>
      </c>
      <c r="J8" s="49">
        <v>587699</v>
      </c>
      <c r="K8" s="49">
        <v>579464</v>
      </c>
      <c r="M8" s="14" t="s">
        <v>14</v>
      </c>
      <c r="N8" s="58">
        <f t="shared" si="1"/>
        <v>4.3173514508451866E-4</v>
      </c>
      <c r="O8" s="58">
        <f t="shared" si="2"/>
        <v>4.211927398962457E-4</v>
      </c>
      <c r="P8" s="58">
        <f t="shared" si="3"/>
        <v>4.3307438164121796E-4</v>
      </c>
      <c r="Q8" s="58">
        <f t="shared" si="4"/>
        <v>4.4823082845268035E-4</v>
      </c>
      <c r="R8" s="58">
        <f t="shared" si="5"/>
        <v>4.6766842156575997E-4</v>
      </c>
      <c r="S8" s="58">
        <f t="shared" si="6"/>
        <v>3.8739165139749975E-4</v>
      </c>
      <c r="T8" s="58">
        <f t="shared" si="7"/>
        <v>4.3441683592173366E-4</v>
      </c>
      <c r="U8" s="58">
        <f t="shared" si="8"/>
        <v>4.8360673568800171E-4</v>
      </c>
      <c r="V8" s="58">
        <f t="shared" si="9"/>
        <v>4.5771730086319699E-4</v>
      </c>
      <c r="W8" s="58">
        <f t="shared" si="10"/>
        <v>4.2453025554650502E-4</v>
      </c>
    </row>
    <row r="9" spans="1:23" x14ac:dyDescent="0.25">
      <c r="A9" s="1" t="s">
        <v>15</v>
      </c>
      <c r="B9" s="49">
        <v>595136</v>
      </c>
      <c r="C9" s="49">
        <v>609060</v>
      </c>
      <c r="D9" s="49">
        <v>631255</v>
      </c>
      <c r="E9" s="49">
        <v>655755</v>
      </c>
      <c r="F9" s="49">
        <v>682413</v>
      </c>
      <c r="G9" s="49">
        <v>711687</v>
      </c>
      <c r="H9" s="49">
        <v>734003</v>
      </c>
      <c r="I9" s="49">
        <v>741322</v>
      </c>
      <c r="J9" s="49">
        <v>739696</v>
      </c>
      <c r="K9" s="49">
        <v>717759</v>
      </c>
      <c r="M9" s="14" t="s">
        <v>15</v>
      </c>
      <c r="N9" s="58">
        <f t="shared" si="1"/>
        <v>4.8224271427035165E-4</v>
      </c>
      <c r="O9" s="58">
        <f t="shared" si="2"/>
        <v>4.7121794240304732E-4</v>
      </c>
      <c r="P9" s="58">
        <f t="shared" si="3"/>
        <v>5.3385715756706876E-4</v>
      </c>
      <c r="Q9" s="58">
        <f t="shared" si="4"/>
        <v>4.7731241088516289E-4</v>
      </c>
      <c r="R9" s="58">
        <f t="shared" si="5"/>
        <v>5.3926288039647544E-4</v>
      </c>
      <c r="S9" s="58">
        <f t="shared" si="6"/>
        <v>4.8616877925267707E-4</v>
      </c>
      <c r="T9" s="58">
        <f t="shared" si="7"/>
        <v>5.4495690072111421E-4</v>
      </c>
      <c r="U9" s="58">
        <f t="shared" si="8"/>
        <v>4.9371258373554275E-4</v>
      </c>
      <c r="V9" s="58">
        <f t="shared" si="9"/>
        <v>4.7181544850857652E-4</v>
      </c>
      <c r="W9" s="58">
        <f t="shared" si="10"/>
        <v>4.6255080047759761E-4</v>
      </c>
    </row>
    <row r="10" spans="1:23" x14ac:dyDescent="0.25">
      <c r="A10" s="1" t="s">
        <v>16</v>
      </c>
      <c r="B10" s="49">
        <v>585111</v>
      </c>
      <c r="C10" s="49">
        <v>591487</v>
      </c>
      <c r="D10" s="49">
        <v>599989</v>
      </c>
      <c r="E10" s="49">
        <v>609378</v>
      </c>
      <c r="F10" s="49">
        <v>619071</v>
      </c>
      <c r="G10" s="49">
        <v>641176</v>
      </c>
      <c r="H10" s="49">
        <v>662493</v>
      </c>
      <c r="I10" s="49">
        <v>690141</v>
      </c>
      <c r="J10" s="49">
        <v>715891</v>
      </c>
      <c r="K10" s="49">
        <v>739949</v>
      </c>
      <c r="M10" s="14" t="s">
        <v>16</v>
      </c>
      <c r="N10" s="58">
        <f t="shared" si="1"/>
        <v>5.2468676883531498E-4</v>
      </c>
      <c r="O10" s="58">
        <f t="shared" si="2"/>
        <v>4.8859907318334972E-4</v>
      </c>
      <c r="P10" s="58">
        <f t="shared" si="3"/>
        <v>5.1500944183976711E-4</v>
      </c>
      <c r="Q10" s="58">
        <f t="shared" si="4"/>
        <v>6.1374056825156146E-4</v>
      </c>
      <c r="R10" s="58">
        <f t="shared" si="5"/>
        <v>5.4759470238470226E-4</v>
      </c>
      <c r="S10" s="58">
        <f t="shared" si="6"/>
        <v>5.6926647285612689E-4</v>
      </c>
      <c r="T10" s="58">
        <f t="shared" si="7"/>
        <v>5.403830681984564E-4</v>
      </c>
      <c r="U10" s="58">
        <f t="shared" si="8"/>
        <v>5.4046926642526674E-4</v>
      </c>
      <c r="V10" s="58">
        <f t="shared" si="9"/>
        <v>4.875043826504314E-4</v>
      </c>
      <c r="W10" s="58">
        <f t="shared" si="10"/>
        <v>4.9598012836019783E-4</v>
      </c>
    </row>
    <row r="11" spans="1:23" x14ac:dyDescent="0.25">
      <c r="A11" s="1" t="s">
        <v>17</v>
      </c>
      <c r="B11" s="49">
        <v>625948</v>
      </c>
      <c r="C11" s="49">
        <v>616777</v>
      </c>
      <c r="D11" s="49">
        <v>608912</v>
      </c>
      <c r="E11" s="49">
        <v>604368</v>
      </c>
      <c r="F11" s="49">
        <v>608570</v>
      </c>
      <c r="G11" s="49">
        <v>617317</v>
      </c>
      <c r="H11" s="49">
        <v>628193</v>
      </c>
      <c r="I11" s="49">
        <v>640119</v>
      </c>
      <c r="J11" s="49">
        <v>650598</v>
      </c>
      <c r="K11" s="49">
        <v>658730</v>
      </c>
      <c r="M11" s="14" t="s">
        <v>17</v>
      </c>
      <c r="N11" s="58">
        <f t="shared" si="1"/>
        <v>6.2305495025145863E-4</v>
      </c>
      <c r="O11" s="58">
        <f t="shared" si="2"/>
        <v>6.7285258691553022E-4</v>
      </c>
      <c r="P11" s="58">
        <f t="shared" si="3"/>
        <v>6.5690937278293083E-4</v>
      </c>
      <c r="Q11" s="58">
        <f t="shared" si="4"/>
        <v>5.6257114870410078E-4</v>
      </c>
      <c r="R11" s="58">
        <f t="shared" si="5"/>
        <v>6.0305305880999722E-4</v>
      </c>
      <c r="S11" s="58">
        <f t="shared" si="6"/>
        <v>6.4310556812788246E-4</v>
      </c>
      <c r="T11" s="58">
        <f t="shared" si="7"/>
        <v>6.3833885446033301E-4</v>
      </c>
      <c r="U11" s="58">
        <f t="shared" si="8"/>
        <v>6.1394834397979128E-4</v>
      </c>
      <c r="V11" s="58">
        <f t="shared" si="9"/>
        <v>6.2557831410486972E-4</v>
      </c>
      <c r="W11" s="58">
        <f t="shared" si="10"/>
        <v>5.7383146357384664E-4</v>
      </c>
    </row>
    <row r="12" spans="1:23" x14ac:dyDescent="0.25">
      <c r="A12" s="1" t="s">
        <v>18</v>
      </c>
      <c r="B12" s="49">
        <v>645713</v>
      </c>
      <c r="C12" s="49">
        <v>640696</v>
      </c>
      <c r="D12" s="49">
        <v>641199</v>
      </c>
      <c r="E12" s="49">
        <v>650114</v>
      </c>
      <c r="F12" s="49">
        <v>651944</v>
      </c>
      <c r="G12" s="49">
        <v>647816</v>
      </c>
      <c r="H12" s="49">
        <v>641675</v>
      </c>
      <c r="I12" s="49">
        <v>635836</v>
      </c>
      <c r="J12" s="49">
        <v>631263</v>
      </c>
      <c r="K12" s="49">
        <v>634235</v>
      </c>
      <c r="M12" s="14" t="s">
        <v>18</v>
      </c>
      <c r="N12" s="58">
        <f t="shared" si="1"/>
        <v>9.1062128221051767E-4</v>
      </c>
      <c r="O12" s="58">
        <f t="shared" si="2"/>
        <v>8.8809669484435675E-4</v>
      </c>
      <c r="P12" s="58">
        <f t="shared" si="3"/>
        <v>8.827212768578866E-4</v>
      </c>
      <c r="Q12" s="58">
        <f t="shared" si="4"/>
        <v>9.1522409915799385E-4</v>
      </c>
      <c r="R12" s="58">
        <f t="shared" si="5"/>
        <v>8.4669848944081091E-4</v>
      </c>
      <c r="S12" s="58">
        <f t="shared" si="6"/>
        <v>8.9222865752003658E-4</v>
      </c>
      <c r="T12" s="58">
        <f t="shared" si="7"/>
        <v>9.007675224997078E-4</v>
      </c>
      <c r="U12" s="58">
        <f t="shared" si="8"/>
        <v>8.6972112305688885E-4</v>
      </c>
      <c r="V12" s="58">
        <f t="shared" si="9"/>
        <v>8.5859617940541423E-4</v>
      </c>
      <c r="W12" s="58">
        <f t="shared" si="10"/>
        <v>8.1357856315088261E-4</v>
      </c>
    </row>
    <row r="13" spans="1:23" x14ac:dyDescent="0.25">
      <c r="A13" s="1" t="s">
        <v>19</v>
      </c>
      <c r="B13" s="49">
        <v>662411</v>
      </c>
      <c r="C13" s="49">
        <v>677490</v>
      </c>
      <c r="D13" s="49">
        <v>681129</v>
      </c>
      <c r="E13" s="49">
        <v>670744</v>
      </c>
      <c r="F13" s="49">
        <v>662423</v>
      </c>
      <c r="G13" s="49">
        <v>658991</v>
      </c>
      <c r="H13" s="49">
        <v>656677</v>
      </c>
      <c r="I13" s="49">
        <v>658339</v>
      </c>
      <c r="J13" s="49">
        <v>667092</v>
      </c>
      <c r="K13" s="49">
        <v>667227</v>
      </c>
      <c r="M13" s="14" t="s">
        <v>19</v>
      </c>
      <c r="N13" s="58">
        <f t="shared" si="1"/>
        <v>1.541339138389912E-3</v>
      </c>
      <c r="O13" s="58">
        <f t="shared" si="2"/>
        <v>1.5483623374514754E-3</v>
      </c>
      <c r="P13" s="58">
        <f t="shared" si="3"/>
        <v>1.4857684814477141E-3</v>
      </c>
      <c r="Q13" s="58">
        <f t="shared" si="4"/>
        <v>1.5042997030163519E-3</v>
      </c>
      <c r="R13" s="58">
        <f t="shared" si="5"/>
        <v>1.3737445710671277E-3</v>
      </c>
      <c r="S13" s="58">
        <f t="shared" si="6"/>
        <v>1.4355279510645822E-3</v>
      </c>
      <c r="T13" s="58">
        <f t="shared" si="7"/>
        <v>1.3796737208703821E-3</v>
      </c>
      <c r="U13" s="58">
        <f t="shared" si="8"/>
        <v>1.277457358594888E-3</v>
      </c>
      <c r="V13" s="58">
        <f t="shared" si="9"/>
        <v>1.1872425392599523E-3</v>
      </c>
      <c r="W13" s="58">
        <f t="shared" si="10"/>
        <v>1.2349620144268742E-3</v>
      </c>
    </row>
    <row r="14" spans="1:23" x14ac:dyDescent="0.25">
      <c r="A14" s="1" t="s">
        <v>20</v>
      </c>
      <c r="B14" s="49">
        <v>584502</v>
      </c>
      <c r="C14" s="49">
        <v>588708</v>
      </c>
      <c r="D14" s="49">
        <v>600575</v>
      </c>
      <c r="E14" s="49">
        <v>622044</v>
      </c>
      <c r="F14" s="49">
        <v>644465</v>
      </c>
      <c r="G14" s="49">
        <v>666684</v>
      </c>
      <c r="H14" s="49">
        <v>683300</v>
      </c>
      <c r="I14" s="49">
        <v>687849</v>
      </c>
      <c r="J14" s="49">
        <v>677755</v>
      </c>
      <c r="K14" s="49">
        <v>668572</v>
      </c>
      <c r="M14" s="14" t="s">
        <v>20</v>
      </c>
      <c r="N14" s="58">
        <f t="shared" si="1"/>
        <v>2.6107695097707107E-3</v>
      </c>
      <c r="O14" s="58">
        <f t="shared" si="2"/>
        <v>2.6277883093146349E-3</v>
      </c>
      <c r="P14" s="58">
        <f t="shared" si="3"/>
        <v>2.5891853640261416E-3</v>
      </c>
      <c r="Q14" s="58">
        <f t="shared" si="4"/>
        <v>2.424265807563452E-3</v>
      </c>
      <c r="R14" s="58">
        <f t="shared" si="5"/>
        <v>2.3182019194215356E-3</v>
      </c>
      <c r="S14" s="58">
        <f t="shared" si="6"/>
        <v>2.2049426714905412E-3</v>
      </c>
      <c r="T14" s="58">
        <f t="shared" si="7"/>
        <v>2.1879116054441682E-3</v>
      </c>
      <c r="U14" s="58">
        <f t="shared" si="8"/>
        <v>2.1778035586298736E-3</v>
      </c>
      <c r="V14" s="58">
        <f t="shared" si="9"/>
        <v>2.0464622171728723E-3</v>
      </c>
      <c r="W14" s="58">
        <f t="shared" si="10"/>
        <v>2.1269212590416591E-3</v>
      </c>
    </row>
    <row r="15" spans="1:23" x14ac:dyDescent="0.25">
      <c r="A15" s="1" t="s">
        <v>21</v>
      </c>
      <c r="B15" s="49">
        <v>574437</v>
      </c>
      <c r="C15" s="49">
        <v>576186</v>
      </c>
      <c r="D15" s="49">
        <v>576035</v>
      </c>
      <c r="E15" s="49">
        <v>579308</v>
      </c>
      <c r="F15" s="49">
        <v>580194</v>
      </c>
      <c r="G15" s="49">
        <v>581418</v>
      </c>
      <c r="H15" s="49">
        <v>586614</v>
      </c>
      <c r="I15" s="49">
        <v>598967</v>
      </c>
      <c r="J15" s="49">
        <v>620108</v>
      </c>
      <c r="K15" s="49">
        <v>641673</v>
      </c>
      <c r="M15" s="14" t="s">
        <v>21</v>
      </c>
      <c r="N15" s="58">
        <f t="shared" si="1"/>
        <v>4.3886448818582372E-3</v>
      </c>
      <c r="O15" s="58">
        <f t="shared" si="2"/>
        <v>4.1566438615308248E-3</v>
      </c>
      <c r="P15" s="58">
        <f t="shared" si="3"/>
        <v>4.0882932460701172E-3</v>
      </c>
      <c r="Q15" s="58">
        <f t="shared" si="4"/>
        <v>4.0047781145780828E-3</v>
      </c>
      <c r="R15" s="58">
        <f t="shared" si="5"/>
        <v>4.0641578506499547E-3</v>
      </c>
      <c r="S15" s="58">
        <f t="shared" si="6"/>
        <v>3.8285708388801172E-3</v>
      </c>
      <c r="T15" s="58">
        <f t="shared" si="7"/>
        <v>3.6463500700631081E-3</v>
      </c>
      <c r="U15" s="58">
        <f t="shared" si="8"/>
        <v>3.5961914429342517E-3</v>
      </c>
      <c r="V15" s="58">
        <f t="shared" si="9"/>
        <v>3.4348855360679109E-3</v>
      </c>
      <c r="W15" s="58">
        <f t="shared" si="10"/>
        <v>3.5906139108237375E-3</v>
      </c>
    </row>
    <row r="16" spans="1:23" x14ac:dyDescent="0.25">
      <c r="A16" s="1" t="s">
        <v>22</v>
      </c>
      <c r="B16" s="49">
        <v>597421</v>
      </c>
      <c r="C16" s="49">
        <v>583567</v>
      </c>
      <c r="D16" s="49">
        <v>571895</v>
      </c>
      <c r="E16" s="49">
        <v>561962</v>
      </c>
      <c r="F16" s="49">
        <v>558647</v>
      </c>
      <c r="G16" s="49">
        <v>562422</v>
      </c>
      <c r="H16" s="49">
        <v>564707</v>
      </c>
      <c r="I16" s="49">
        <v>565066</v>
      </c>
      <c r="J16" s="49">
        <v>568390</v>
      </c>
      <c r="K16" s="49">
        <v>569226</v>
      </c>
      <c r="M16" s="14" t="s">
        <v>22</v>
      </c>
      <c r="N16" s="58">
        <f t="shared" si="1"/>
        <v>7.0519784205777831E-3</v>
      </c>
      <c r="O16" s="58">
        <f t="shared" si="2"/>
        <v>6.9349363483541737E-3</v>
      </c>
      <c r="P16" s="58">
        <f t="shared" si="3"/>
        <v>6.9558223100394303E-3</v>
      </c>
      <c r="Q16" s="58">
        <f t="shared" si="4"/>
        <v>6.7566846156857582E-3</v>
      </c>
      <c r="R16" s="58">
        <f t="shared" si="5"/>
        <v>6.6553655528446406E-3</v>
      </c>
      <c r="S16" s="58">
        <f t="shared" si="6"/>
        <v>6.6569230933356096E-3</v>
      </c>
      <c r="T16" s="58">
        <f t="shared" si="7"/>
        <v>6.4564455549515056E-3</v>
      </c>
      <c r="U16" s="58">
        <f t="shared" si="8"/>
        <v>6.363858381144857E-3</v>
      </c>
      <c r="V16" s="58">
        <f t="shared" si="9"/>
        <v>6.002920529917838E-3</v>
      </c>
      <c r="W16" s="58">
        <f t="shared" si="10"/>
        <v>6.1662678795416934E-3</v>
      </c>
    </row>
    <row r="17" spans="1:23" x14ac:dyDescent="0.25">
      <c r="A17" s="1" t="s">
        <v>23</v>
      </c>
      <c r="B17" s="49">
        <v>578463</v>
      </c>
      <c r="C17" s="49">
        <v>595931</v>
      </c>
      <c r="D17" s="49">
        <v>603356</v>
      </c>
      <c r="E17" s="49">
        <v>599138</v>
      </c>
      <c r="F17" s="49">
        <v>588931</v>
      </c>
      <c r="G17" s="49">
        <v>573266</v>
      </c>
      <c r="H17" s="49">
        <v>560392</v>
      </c>
      <c r="I17" s="49">
        <v>549311</v>
      </c>
      <c r="J17" s="49">
        <v>540048</v>
      </c>
      <c r="K17" s="49">
        <v>536734</v>
      </c>
      <c r="M17" s="14" t="s">
        <v>23</v>
      </c>
      <c r="N17" s="58">
        <f t="shared" si="1"/>
        <v>1.1110477247464402E-2</v>
      </c>
      <c r="O17" s="58">
        <f t="shared" si="2"/>
        <v>1.1177468532430767E-2</v>
      </c>
      <c r="P17" s="58">
        <f t="shared" si="3"/>
        <v>1.1164221454663581E-2</v>
      </c>
      <c r="Q17" s="58">
        <f t="shared" si="4"/>
        <v>1.1080919587807818E-2</v>
      </c>
      <c r="R17" s="58">
        <f t="shared" si="5"/>
        <v>1.1001288775764903E-2</v>
      </c>
      <c r="S17" s="58">
        <f t="shared" si="6"/>
        <v>1.0874532939333574E-2</v>
      </c>
      <c r="T17" s="58">
        <f t="shared" si="7"/>
        <v>1.057474053876572E-2</v>
      </c>
      <c r="U17" s="58">
        <f t="shared" si="8"/>
        <v>1.0820828273965022E-2</v>
      </c>
      <c r="V17" s="58">
        <f t="shared" si="9"/>
        <v>1.0047255058809587E-2</v>
      </c>
      <c r="W17" s="58">
        <f t="shared" si="10"/>
        <v>1.0545260780945497E-2</v>
      </c>
    </row>
    <row r="18" spans="1:23" x14ac:dyDescent="0.25">
      <c r="A18" s="1" t="s">
        <v>24</v>
      </c>
      <c r="B18" s="49">
        <v>401432</v>
      </c>
      <c r="C18" s="49">
        <v>422593</v>
      </c>
      <c r="D18" s="49">
        <v>448830</v>
      </c>
      <c r="E18" s="49">
        <v>479257</v>
      </c>
      <c r="F18" s="49">
        <v>511169</v>
      </c>
      <c r="G18" s="49">
        <v>539911</v>
      </c>
      <c r="H18" s="49">
        <v>556484</v>
      </c>
      <c r="I18" s="49">
        <v>563648</v>
      </c>
      <c r="J18" s="49">
        <v>560415</v>
      </c>
      <c r="K18" s="49">
        <v>550617</v>
      </c>
      <c r="M18" s="14" t="s">
        <v>24</v>
      </c>
      <c r="N18" s="58">
        <f t="shared" si="1"/>
        <v>1.8426533011817691E-2</v>
      </c>
      <c r="O18" s="58">
        <f t="shared" si="2"/>
        <v>1.8121454922348453E-2</v>
      </c>
      <c r="P18" s="58">
        <f t="shared" si="3"/>
        <v>1.7563442728872846E-2</v>
      </c>
      <c r="Q18" s="58">
        <f t="shared" si="4"/>
        <v>1.6990883805557352E-2</v>
      </c>
      <c r="R18" s="58">
        <f t="shared" si="5"/>
        <v>1.7115670159966664E-2</v>
      </c>
      <c r="S18" s="58">
        <f t="shared" si="6"/>
        <v>1.7182461553848689E-2</v>
      </c>
      <c r="T18" s="58">
        <f t="shared" si="7"/>
        <v>1.6949274372668396E-2</v>
      </c>
      <c r="U18" s="58">
        <f t="shared" si="8"/>
        <v>1.7212870443965026E-2</v>
      </c>
      <c r="V18" s="58">
        <f t="shared" si="9"/>
        <v>1.6519900430930649E-2</v>
      </c>
      <c r="W18" s="58">
        <f t="shared" si="10"/>
        <v>1.7640210890691715E-2</v>
      </c>
    </row>
    <row r="19" spans="1:23" x14ac:dyDescent="0.25">
      <c r="A19" s="1" t="s">
        <v>25</v>
      </c>
      <c r="B19" s="49">
        <v>306555</v>
      </c>
      <c r="C19" s="49">
        <v>311611</v>
      </c>
      <c r="D19" s="49">
        <v>322304</v>
      </c>
      <c r="E19" s="49">
        <v>335081</v>
      </c>
      <c r="F19" s="49">
        <v>345477</v>
      </c>
      <c r="G19" s="49">
        <v>356786</v>
      </c>
      <c r="H19" s="49">
        <v>376600</v>
      </c>
      <c r="I19" s="49">
        <v>400619</v>
      </c>
      <c r="J19" s="49">
        <v>428598</v>
      </c>
      <c r="K19" s="49">
        <v>457015</v>
      </c>
      <c r="M19" s="14" t="s">
        <v>25</v>
      </c>
      <c r="N19" s="58">
        <f t="shared" si="1"/>
        <v>3.2966351878129539E-2</v>
      </c>
      <c r="O19" s="58">
        <f t="shared" si="2"/>
        <v>3.2813347410713997E-2</v>
      </c>
      <c r="P19" s="58">
        <f t="shared" si="3"/>
        <v>3.138961973788721E-2</v>
      </c>
      <c r="Q19" s="58">
        <f t="shared" si="4"/>
        <v>3.0150918733082448E-2</v>
      </c>
      <c r="R19" s="58">
        <f t="shared" si="5"/>
        <v>3.0334870338691144E-2</v>
      </c>
      <c r="S19" s="58">
        <f t="shared" si="6"/>
        <v>2.9908684757810004E-2</v>
      </c>
      <c r="T19" s="58">
        <f t="shared" si="7"/>
        <v>2.9160913436006373E-2</v>
      </c>
      <c r="U19" s="58">
        <f t="shared" si="8"/>
        <v>2.8630694001033401E-2</v>
      </c>
      <c r="V19" s="58">
        <f t="shared" si="9"/>
        <v>2.7053322693992972E-2</v>
      </c>
      <c r="W19" s="58">
        <f t="shared" si="10"/>
        <v>2.9368839097184993E-2</v>
      </c>
    </row>
    <row r="20" spans="1:23" x14ac:dyDescent="0.25">
      <c r="A20" s="1" t="s">
        <v>26</v>
      </c>
      <c r="B20" s="49">
        <v>244891</v>
      </c>
      <c r="C20" s="49">
        <v>245180</v>
      </c>
      <c r="D20" s="49">
        <v>242688</v>
      </c>
      <c r="E20" s="49">
        <v>242924</v>
      </c>
      <c r="F20" s="49">
        <v>243179</v>
      </c>
      <c r="G20" s="49">
        <v>247030</v>
      </c>
      <c r="H20" s="49">
        <v>252121</v>
      </c>
      <c r="I20" s="49">
        <v>261527</v>
      </c>
      <c r="J20" s="49">
        <v>273050</v>
      </c>
      <c r="K20" s="49">
        <v>281030</v>
      </c>
      <c r="M20" s="14" t="s">
        <v>26</v>
      </c>
      <c r="N20" s="58">
        <f t="shared" si="1"/>
        <v>6.1214989525952362E-2</v>
      </c>
      <c r="O20" s="58">
        <f t="shared" si="2"/>
        <v>6.1730157435353615E-2</v>
      </c>
      <c r="P20" s="58">
        <f t="shared" si="3"/>
        <v>6.0427380010548523E-2</v>
      </c>
      <c r="Q20" s="58">
        <f t="shared" si="4"/>
        <v>5.7865834582009189E-2</v>
      </c>
      <c r="R20" s="58">
        <f t="shared" si="5"/>
        <v>5.8335629310096677E-2</v>
      </c>
      <c r="S20" s="58">
        <f t="shared" si="6"/>
        <v>5.6470873982917058E-2</v>
      </c>
      <c r="T20" s="58">
        <f t="shared" si="7"/>
        <v>5.6020720209740561E-2</v>
      </c>
      <c r="U20" s="58">
        <f t="shared" si="8"/>
        <v>5.4740045960837695E-2</v>
      </c>
      <c r="V20" s="58">
        <f t="shared" si="9"/>
        <v>5.1331258011353235E-2</v>
      </c>
      <c r="W20" s="58">
        <f t="shared" si="10"/>
        <v>5.7317724086396467E-2</v>
      </c>
    </row>
    <row r="21" spans="1:23" x14ac:dyDescent="0.25">
      <c r="A21" s="1" t="s">
        <v>27</v>
      </c>
      <c r="B21" s="49">
        <v>163317</v>
      </c>
      <c r="C21" s="49">
        <v>161736</v>
      </c>
      <c r="D21" s="49">
        <v>162014</v>
      </c>
      <c r="E21" s="49">
        <v>161488</v>
      </c>
      <c r="F21" s="49">
        <v>162108</v>
      </c>
      <c r="G21" s="49">
        <v>162745</v>
      </c>
      <c r="H21" s="49">
        <v>163165</v>
      </c>
      <c r="I21" s="49">
        <v>162303</v>
      </c>
      <c r="J21" s="49">
        <v>163629</v>
      </c>
      <c r="K21" s="49">
        <v>163374</v>
      </c>
      <c r="M21" s="14" t="s">
        <v>27</v>
      </c>
      <c r="N21" s="58">
        <f t="shared" si="1"/>
        <v>0.11622182626425907</v>
      </c>
      <c r="O21" s="58">
        <f t="shared" si="2"/>
        <v>0.11843992679428204</v>
      </c>
      <c r="P21" s="58">
        <f t="shared" si="3"/>
        <v>0.11204587257891294</v>
      </c>
      <c r="Q21" s="58">
        <f t="shared" si="4"/>
        <v>0.10961185970474586</v>
      </c>
      <c r="R21" s="58">
        <f t="shared" si="5"/>
        <v>0.11025982678214524</v>
      </c>
      <c r="S21" s="58">
        <f t="shared" si="6"/>
        <v>0.10741343820086639</v>
      </c>
      <c r="T21" s="58">
        <f t="shared" si="7"/>
        <v>0.10948426439493764</v>
      </c>
      <c r="U21" s="58">
        <f t="shared" si="8"/>
        <v>0.10772444132271122</v>
      </c>
      <c r="V21" s="58">
        <f t="shared" si="9"/>
        <v>0.10131455915516198</v>
      </c>
      <c r="W21" s="58">
        <f t="shared" si="10"/>
        <v>0.11302900094262244</v>
      </c>
    </row>
    <row r="22" spans="1:23" x14ac:dyDescent="0.25">
      <c r="A22" s="1" t="s">
        <v>28</v>
      </c>
      <c r="B22" s="49">
        <v>72758</v>
      </c>
      <c r="C22" s="49">
        <v>73675</v>
      </c>
      <c r="D22" s="49">
        <v>75256</v>
      </c>
      <c r="E22" s="49">
        <v>76517</v>
      </c>
      <c r="F22" s="49">
        <v>76013</v>
      </c>
      <c r="G22" s="49">
        <v>75564</v>
      </c>
      <c r="H22" s="49">
        <v>75720</v>
      </c>
      <c r="I22" s="49">
        <v>76247</v>
      </c>
      <c r="J22" s="49">
        <v>76644</v>
      </c>
      <c r="K22" s="49">
        <v>76376</v>
      </c>
      <c r="M22" s="14" t="s">
        <v>28</v>
      </c>
      <c r="N22" s="58">
        <f t="shared" si="1"/>
        <v>0.19790263613623243</v>
      </c>
      <c r="O22" s="58">
        <f t="shared" si="2"/>
        <v>0.20732948761452324</v>
      </c>
      <c r="P22" s="58">
        <f t="shared" si="3"/>
        <v>0.20177793132773467</v>
      </c>
      <c r="Q22" s="58">
        <f t="shared" si="4"/>
        <v>0.19670138661996681</v>
      </c>
      <c r="R22" s="58">
        <f t="shared" si="5"/>
        <v>0.2021759435885967</v>
      </c>
      <c r="S22" s="58">
        <f t="shared" si="6"/>
        <v>0.20194801757450637</v>
      </c>
      <c r="T22" s="58">
        <f t="shared" si="7"/>
        <v>0.20096407818277867</v>
      </c>
      <c r="U22" s="58">
        <f t="shared" si="8"/>
        <v>0.19772581216310151</v>
      </c>
      <c r="V22" s="58">
        <f t="shared" si="9"/>
        <v>0.18712488909764627</v>
      </c>
      <c r="W22" s="58">
        <f t="shared" si="10"/>
        <v>0.21048496910024092</v>
      </c>
    </row>
    <row r="23" spans="1:23" x14ac:dyDescent="0.25">
      <c r="A23" s="1" t="s">
        <v>35</v>
      </c>
      <c r="B23" s="48">
        <v>17252</v>
      </c>
      <c r="C23" s="48">
        <v>17557</v>
      </c>
      <c r="D23" s="48">
        <v>17759</v>
      </c>
      <c r="E23" s="48">
        <v>18479</v>
      </c>
      <c r="F23" s="48">
        <v>20350</v>
      </c>
      <c r="G23" s="48">
        <v>21555</v>
      </c>
      <c r="H23" s="48">
        <v>21664</v>
      </c>
      <c r="I23" s="48">
        <v>22056</v>
      </c>
      <c r="J23" s="48">
        <v>22983</v>
      </c>
      <c r="K23" s="48">
        <v>22940</v>
      </c>
      <c r="M23" s="14" t="s">
        <v>35</v>
      </c>
      <c r="N23" s="58">
        <f t="shared" si="1"/>
        <v>0.34471365638766521</v>
      </c>
      <c r="O23" s="58">
        <f t="shared" si="2"/>
        <v>0.36298912114825993</v>
      </c>
      <c r="P23" s="58">
        <f t="shared" si="3"/>
        <v>0.35435553803705161</v>
      </c>
      <c r="Q23" s="58">
        <f t="shared" si="4"/>
        <v>0.33632772336165379</v>
      </c>
      <c r="R23" s="58">
        <f t="shared" si="5"/>
        <v>0.33410319410319411</v>
      </c>
      <c r="S23" s="58">
        <f t="shared" si="6"/>
        <v>0.33583855254001393</v>
      </c>
      <c r="T23" s="58">
        <f t="shared" si="7"/>
        <v>0.35501292466765139</v>
      </c>
      <c r="U23" s="58">
        <f t="shared" si="8"/>
        <v>0.34416938701487126</v>
      </c>
      <c r="V23" s="58">
        <f t="shared" si="9"/>
        <v>0.32249923856763696</v>
      </c>
      <c r="W23" s="58">
        <f t="shared" si="10"/>
        <v>0.35850043591979075</v>
      </c>
    </row>
    <row r="24" spans="1:23" x14ac:dyDescent="0.25">
      <c r="A24" s="14" t="s">
        <v>32</v>
      </c>
      <c r="B24" s="50">
        <f>SUM(B3:B23)</f>
        <v>9482855</v>
      </c>
      <c r="C24" s="50">
        <f t="shared" ref="C24:K24" si="11">SUM(C3:C23)</f>
        <v>9555893</v>
      </c>
      <c r="D24" s="50">
        <f t="shared" si="11"/>
        <v>9644864</v>
      </c>
      <c r="E24" s="50">
        <f t="shared" si="11"/>
        <v>9747355</v>
      </c>
      <c r="F24" s="50">
        <f t="shared" si="11"/>
        <v>9851017</v>
      </c>
      <c r="G24" s="50">
        <f t="shared" si="11"/>
        <v>9995153</v>
      </c>
      <c r="H24" s="50">
        <f t="shared" si="11"/>
        <v>10120242</v>
      </c>
      <c r="I24" s="50">
        <f t="shared" si="11"/>
        <v>10230185</v>
      </c>
      <c r="J24" s="50">
        <f t="shared" si="11"/>
        <v>10327589</v>
      </c>
      <c r="K24" s="50">
        <f t="shared" si="11"/>
        <v>10379295</v>
      </c>
      <c r="M24" s="57" t="s">
        <v>486</v>
      </c>
      <c r="N24" s="59">
        <f>SUM(N3:N23)</f>
        <v>0.80381509297937059</v>
      </c>
      <c r="O24" s="59">
        <f t="shared" ref="O24:W24" si="12">SUM(O3:O23)</f>
        <v>0.83393260933029278</v>
      </c>
      <c r="P24" s="59">
        <f t="shared" si="12"/>
        <v>0.81004840628654029</v>
      </c>
      <c r="Q24" s="59">
        <f t="shared" si="12"/>
        <v>0.77910018022557281</v>
      </c>
      <c r="R24" s="59">
        <f t="shared" si="12"/>
        <v>0.78370633166176695</v>
      </c>
      <c r="S24" s="59">
        <f t="shared" si="12"/>
        <v>0.77967734852228932</v>
      </c>
      <c r="T24" s="59">
        <f t="shared" si="12"/>
        <v>0.79776773797119827</v>
      </c>
      <c r="U24" s="59">
        <f t="shared" si="12"/>
        <v>0.78000171338819668</v>
      </c>
      <c r="V24" s="59">
        <f t="shared" si="12"/>
        <v>0.73399023057416046</v>
      </c>
      <c r="W24" s="59">
        <f t="shared" si="12"/>
        <v>0.81564130943405688</v>
      </c>
    </row>
    <row r="27" spans="1:23" x14ac:dyDescent="0.25">
      <c r="A27" s="4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M27" s="10" t="s">
        <v>41</v>
      </c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2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M28" s="11"/>
      <c r="N28" s="22" t="s">
        <v>0</v>
      </c>
      <c r="O28" s="22" t="s">
        <v>1</v>
      </c>
      <c r="P28" s="22" t="s">
        <v>2</v>
      </c>
      <c r="Q28" s="22" t="s">
        <v>3</v>
      </c>
      <c r="R28" s="22" t="s">
        <v>4</v>
      </c>
      <c r="S28" s="22" t="s">
        <v>5</v>
      </c>
      <c r="T28" s="22" t="s">
        <v>6</v>
      </c>
      <c r="U28" s="22" t="s">
        <v>7</v>
      </c>
      <c r="V28" s="22" t="s">
        <v>8</v>
      </c>
      <c r="W28" s="22" t="s">
        <v>9</v>
      </c>
    </row>
    <row r="29" spans="1:23" x14ac:dyDescent="0.25">
      <c r="A29" s="9">
        <v>0</v>
      </c>
      <c r="B29" s="51">
        <v>235</v>
      </c>
      <c r="C29" s="51">
        <v>293</v>
      </c>
      <c r="D29" s="51">
        <v>306</v>
      </c>
      <c r="E29" s="51">
        <v>251</v>
      </c>
      <c r="F29" s="51">
        <v>282</v>
      </c>
      <c r="G29" s="51">
        <v>292</v>
      </c>
      <c r="H29" s="51">
        <v>278</v>
      </c>
      <c r="I29" s="51">
        <v>235</v>
      </c>
      <c r="J29" s="51">
        <v>237</v>
      </c>
      <c r="K29" s="51">
        <v>268</v>
      </c>
      <c r="M29" s="18" t="s">
        <v>39</v>
      </c>
      <c r="N29" s="60">
        <f>N3*$C56</f>
        <v>209.60807749255224</v>
      </c>
      <c r="O29" s="60">
        <f t="shared" ref="O29:W29" si="13">O3*$C56</f>
        <v>258.17935093887405</v>
      </c>
      <c r="P29" s="60">
        <f t="shared" si="13"/>
        <v>268.40221738825346</v>
      </c>
      <c r="Q29" s="60">
        <f t="shared" si="13"/>
        <v>216.60338280980324</v>
      </c>
      <c r="R29" s="60">
        <f t="shared" si="13"/>
        <v>243.35939522601356</v>
      </c>
      <c r="S29" s="60">
        <f t="shared" si="13"/>
        <v>245.33073439587304</v>
      </c>
      <c r="T29" s="60">
        <f t="shared" si="13"/>
        <v>238.39333184694803</v>
      </c>
      <c r="U29" s="60">
        <f t="shared" si="13"/>
        <v>201.13147151208074</v>
      </c>
      <c r="V29" s="60">
        <f t="shared" si="13"/>
        <v>205.40287564025897</v>
      </c>
      <c r="W29" s="60">
        <f t="shared" si="13"/>
        <v>235.93833909973677</v>
      </c>
    </row>
    <row r="30" spans="1:23" x14ac:dyDescent="0.25">
      <c r="A30" s="12" t="s">
        <v>36</v>
      </c>
      <c r="B30" s="52">
        <v>60</v>
      </c>
      <c r="C30" s="53">
        <v>59</v>
      </c>
      <c r="D30" s="52">
        <v>52</v>
      </c>
      <c r="E30" s="52">
        <v>51</v>
      </c>
      <c r="F30" s="52">
        <v>59</v>
      </c>
      <c r="G30" s="52">
        <v>60</v>
      </c>
      <c r="H30" s="52">
        <v>49</v>
      </c>
      <c r="I30" s="52">
        <v>70</v>
      </c>
      <c r="J30" s="52">
        <v>57</v>
      </c>
      <c r="K30" s="52">
        <v>52</v>
      </c>
      <c r="M30" s="17" t="s">
        <v>36</v>
      </c>
      <c r="N30" s="60">
        <f t="shared" ref="N30:W30" si="14">N4*$C57</f>
        <v>52.717707658345319</v>
      </c>
      <c r="O30" s="60">
        <f t="shared" si="14"/>
        <v>51.29364306579496</v>
      </c>
      <c r="P30" s="60">
        <f t="shared" si="14"/>
        <v>44.730124663717632</v>
      </c>
      <c r="Q30" s="60">
        <f t="shared" si="14"/>
        <v>43.56395893883321</v>
      </c>
      <c r="R30" s="60">
        <f t="shared" si="14"/>
        <v>50.176468086915847</v>
      </c>
      <c r="S30" s="60">
        <f t="shared" si="14"/>
        <v>50.207314368914979</v>
      </c>
      <c r="T30" s="60">
        <f t="shared" si="14"/>
        <v>40.376573347341527</v>
      </c>
      <c r="U30" s="60">
        <f t="shared" si="14"/>
        <v>57.417170604869384</v>
      </c>
      <c r="V30" s="60">
        <f t="shared" si="14"/>
        <v>46.881264971675897</v>
      </c>
      <c r="W30" s="60">
        <f t="shared" si="14"/>
        <v>43.199504867213442</v>
      </c>
    </row>
    <row r="31" spans="1:23" x14ac:dyDescent="0.25">
      <c r="A31" s="1" t="s">
        <v>11</v>
      </c>
      <c r="B31" s="52">
        <v>47</v>
      </c>
      <c r="C31" s="51">
        <v>35</v>
      </c>
      <c r="D31" s="52">
        <v>35</v>
      </c>
      <c r="E31" s="52">
        <v>41</v>
      </c>
      <c r="F31" s="52">
        <v>38</v>
      </c>
      <c r="G31" s="52">
        <v>49</v>
      </c>
      <c r="H31" s="52">
        <v>38</v>
      </c>
      <c r="I31" s="52">
        <v>31</v>
      </c>
      <c r="J31" s="52">
        <v>33</v>
      </c>
      <c r="K31" s="52">
        <v>32</v>
      </c>
      <c r="M31" s="14" t="s">
        <v>11</v>
      </c>
      <c r="N31" s="60">
        <f t="shared" ref="N31:W31" si="15">N5*$C58</f>
        <v>48.687509064163926</v>
      </c>
      <c r="O31" s="60">
        <f t="shared" si="15"/>
        <v>35.386484752561159</v>
      </c>
      <c r="P31" s="60">
        <f t="shared" si="15"/>
        <v>34.501299399587779</v>
      </c>
      <c r="Q31" s="60">
        <f t="shared" si="15"/>
        <v>39.449698572813119</v>
      </c>
      <c r="R31" s="60">
        <f t="shared" si="15"/>
        <v>35.476763568588979</v>
      </c>
      <c r="S31" s="60">
        <f t="shared" si="15"/>
        <v>44.852900792706372</v>
      </c>
      <c r="T31" s="60">
        <f t="shared" si="15"/>
        <v>34.140285536933582</v>
      </c>
      <c r="U31" s="60">
        <f t="shared" si="15"/>
        <v>27.523394885652806</v>
      </c>
      <c r="V31" s="60">
        <f t="shared" si="15"/>
        <v>29.082623492991331</v>
      </c>
      <c r="W31" s="60">
        <f t="shared" si="15"/>
        <v>28.370852173352354</v>
      </c>
    </row>
    <row r="32" spans="1:23" x14ac:dyDescent="0.25">
      <c r="A32" s="1" t="s">
        <v>12</v>
      </c>
      <c r="B32" s="52">
        <v>43</v>
      </c>
      <c r="C32" s="51">
        <v>51</v>
      </c>
      <c r="D32" s="52">
        <v>41</v>
      </c>
      <c r="E32" s="52">
        <v>37</v>
      </c>
      <c r="F32" s="52">
        <v>57</v>
      </c>
      <c r="G32" s="52">
        <v>45</v>
      </c>
      <c r="H32" s="52">
        <v>51</v>
      </c>
      <c r="I32" s="52">
        <v>63</v>
      </c>
      <c r="J32" s="52">
        <v>40</v>
      </c>
      <c r="K32" s="52">
        <v>56</v>
      </c>
      <c r="M32" s="14" t="s">
        <v>12</v>
      </c>
      <c r="N32" s="60">
        <f t="shared" ref="N32:W32" si="16">N6*$C59</f>
        <v>48.666156340798906</v>
      </c>
      <c r="O32" s="60">
        <f t="shared" si="16"/>
        <v>56.748866540018568</v>
      </c>
      <c r="P32" s="60">
        <f t="shared" si="16"/>
        <v>44.291067935230942</v>
      </c>
      <c r="Q32" s="60">
        <f t="shared" si="16"/>
        <v>38.668951966891015</v>
      </c>
      <c r="R32" s="60">
        <f t="shared" si="16"/>
        <v>57.861932385517356</v>
      </c>
      <c r="S32" s="60">
        <f t="shared" si="16"/>
        <v>43.953116675546084</v>
      </c>
      <c r="T32" s="60">
        <f t="shared" si="16"/>
        <v>48.324326000554741</v>
      </c>
      <c r="U32" s="60">
        <f t="shared" si="16"/>
        <v>58.161199681749977</v>
      </c>
      <c r="V32" s="60">
        <f t="shared" si="16"/>
        <v>36.123667734504181</v>
      </c>
      <c r="W32" s="60">
        <f t="shared" si="16"/>
        <v>49.488485089987101</v>
      </c>
    </row>
    <row r="33" spans="1:23" x14ac:dyDescent="0.25">
      <c r="A33" s="1" t="s">
        <v>13</v>
      </c>
      <c r="B33" s="52">
        <v>171</v>
      </c>
      <c r="C33" s="51">
        <v>138</v>
      </c>
      <c r="D33" s="52">
        <v>133</v>
      </c>
      <c r="E33" s="52">
        <v>130</v>
      </c>
      <c r="F33" s="52">
        <v>123</v>
      </c>
      <c r="G33" s="52">
        <v>104</v>
      </c>
      <c r="H33" s="52">
        <v>129</v>
      </c>
      <c r="I33" s="52">
        <v>140</v>
      </c>
      <c r="J33" s="52">
        <v>135</v>
      </c>
      <c r="K33" s="52">
        <v>148</v>
      </c>
      <c r="M33" s="14" t="s">
        <v>13</v>
      </c>
      <c r="N33" s="60">
        <f t="shared" ref="N33:W33" si="17">N7*$C60</f>
        <v>158.76740448633976</v>
      </c>
      <c r="O33" s="60">
        <f t="shared" si="17"/>
        <v>134.42502749602835</v>
      </c>
      <c r="P33" s="60">
        <f t="shared" si="17"/>
        <v>134.55917384530201</v>
      </c>
      <c r="Q33" s="60">
        <f t="shared" si="17"/>
        <v>135.6128944154041</v>
      </c>
      <c r="R33" s="60">
        <f t="shared" si="17"/>
        <v>129.48062288505412</v>
      </c>
      <c r="S33" s="60">
        <f t="shared" si="17"/>
        <v>108.00359508470352</v>
      </c>
      <c r="T33" s="60">
        <f t="shared" si="17"/>
        <v>130.22219448716868</v>
      </c>
      <c r="U33" s="60">
        <f t="shared" si="17"/>
        <v>137.61967997168966</v>
      </c>
      <c r="V33" s="60">
        <f t="shared" si="17"/>
        <v>130.51296428778591</v>
      </c>
      <c r="W33" s="60">
        <f t="shared" si="17"/>
        <v>141.17826617826617</v>
      </c>
    </row>
    <row r="34" spans="1:23" x14ac:dyDescent="0.25">
      <c r="A34" s="1" t="s">
        <v>14</v>
      </c>
      <c r="B34" s="52">
        <v>281</v>
      </c>
      <c r="C34" s="51">
        <v>281</v>
      </c>
      <c r="D34" s="52">
        <v>291</v>
      </c>
      <c r="E34" s="52">
        <v>301</v>
      </c>
      <c r="F34" s="52">
        <v>307</v>
      </c>
      <c r="G34" s="52">
        <v>248</v>
      </c>
      <c r="H34" s="52">
        <v>268</v>
      </c>
      <c r="I34" s="52">
        <v>289</v>
      </c>
      <c r="J34" s="52">
        <v>269</v>
      </c>
      <c r="K34" s="52">
        <v>246</v>
      </c>
      <c r="M34" s="14" t="s">
        <v>14</v>
      </c>
      <c r="N34" s="60">
        <f t="shared" ref="N34:W34" si="18">N8*$C61</f>
        <v>259.04108705071121</v>
      </c>
      <c r="O34" s="60">
        <f t="shared" si="18"/>
        <v>252.71564393774742</v>
      </c>
      <c r="P34" s="60">
        <f t="shared" si="18"/>
        <v>259.84462898473078</v>
      </c>
      <c r="Q34" s="60">
        <f t="shared" si="18"/>
        <v>268.9384970716082</v>
      </c>
      <c r="R34" s="60">
        <f t="shared" si="18"/>
        <v>280.601052939456</v>
      </c>
      <c r="S34" s="60">
        <f t="shared" si="18"/>
        <v>232.43499083849986</v>
      </c>
      <c r="T34" s="60">
        <f t="shared" si="18"/>
        <v>260.6501015530402</v>
      </c>
      <c r="U34" s="60">
        <f t="shared" si="18"/>
        <v>290.164041412801</v>
      </c>
      <c r="V34" s="60">
        <f t="shared" si="18"/>
        <v>274.63038051791818</v>
      </c>
      <c r="W34" s="60">
        <f t="shared" si="18"/>
        <v>254.71815332790302</v>
      </c>
    </row>
    <row r="35" spans="1:23" x14ac:dyDescent="0.25">
      <c r="A35" s="1" t="s">
        <v>15</v>
      </c>
      <c r="B35" s="52">
        <v>287</v>
      </c>
      <c r="C35" s="51">
        <v>287</v>
      </c>
      <c r="D35" s="52">
        <v>337</v>
      </c>
      <c r="E35" s="52">
        <v>313</v>
      </c>
      <c r="F35" s="52">
        <v>368</v>
      </c>
      <c r="G35" s="52">
        <v>346</v>
      </c>
      <c r="H35" s="52">
        <v>400</v>
      </c>
      <c r="I35" s="52">
        <v>366</v>
      </c>
      <c r="J35" s="52">
        <v>349</v>
      </c>
      <c r="K35" s="52">
        <v>332</v>
      </c>
      <c r="M35" s="14" t="s">
        <v>15</v>
      </c>
      <c r="N35" s="60">
        <f t="shared" ref="N35:W35" si="19">N9*$C62</f>
        <v>289.345628562211</v>
      </c>
      <c r="O35" s="60">
        <f t="shared" si="19"/>
        <v>282.7307654418284</v>
      </c>
      <c r="P35" s="60">
        <f t="shared" si="19"/>
        <v>320.31429454024124</v>
      </c>
      <c r="Q35" s="60">
        <f t="shared" si="19"/>
        <v>286.38744653109774</v>
      </c>
      <c r="R35" s="60">
        <f t="shared" si="19"/>
        <v>323.55772823788527</v>
      </c>
      <c r="S35" s="60">
        <f t="shared" si="19"/>
        <v>291.70126755160624</v>
      </c>
      <c r="T35" s="60">
        <f t="shared" si="19"/>
        <v>326.97414043266855</v>
      </c>
      <c r="U35" s="60">
        <f t="shared" si="19"/>
        <v>296.22755024132567</v>
      </c>
      <c r="V35" s="60">
        <f t="shared" si="19"/>
        <v>283.08926910514589</v>
      </c>
      <c r="W35" s="60">
        <f t="shared" si="19"/>
        <v>277.53048028655854</v>
      </c>
    </row>
    <row r="36" spans="1:23" x14ac:dyDescent="0.25">
      <c r="A36" s="1" t="s">
        <v>16</v>
      </c>
      <c r="B36" s="52">
        <v>307</v>
      </c>
      <c r="C36" s="51">
        <v>289</v>
      </c>
      <c r="D36" s="52">
        <v>309</v>
      </c>
      <c r="E36" s="52">
        <v>374</v>
      </c>
      <c r="F36" s="52">
        <v>339</v>
      </c>
      <c r="G36" s="52">
        <v>365</v>
      </c>
      <c r="H36" s="52">
        <v>358</v>
      </c>
      <c r="I36" s="52">
        <v>373</v>
      </c>
      <c r="J36" s="52">
        <v>349</v>
      </c>
      <c r="K36" s="52">
        <v>367</v>
      </c>
      <c r="M36" s="14" t="s">
        <v>16</v>
      </c>
      <c r="N36" s="60">
        <f t="shared" ref="N36:W36" si="20">N10*$C63</f>
        <v>341.04639974295475</v>
      </c>
      <c r="O36" s="60">
        <f t="shared" si="20"/>
        <v>317.58939756917732</v>
      </c>
      <c r="P36" s="60">
        <f t="shared" si="20"/>
        <v>334.75613719584862</v>
      </c>
      <c r="Q36" s="60">
        <f t="shared" si="20"/>
        <v>398.93136936351493</v>
      </c>
      <c r="R36" s="60">
        <f t="shared" si="20"/>
        <v>355.93655655005648</v>
      </c>
      <c r="S36" s="60">
        <f t="shared" si="20"/>
        <v>370.02320735648249</v>
      </c>
      <c r="T36" s="60">
        <f t="shared" si="20"/>
        <v>351.24899432899667</v>
      </c>
      <c r="U36" s="60">
        <f t="shared" si="20"/>
        <v>351.30502317642339</v>
      </c>
      <c r="V36" s="60">
        <f t="shared" si="20"/>
        <v>316.87784872278041</v>
      </c>
      <c r="W36" s="60">
        <f t="shared" si="20"/>
        <v>322.38708343412861</v>
      </c>
    </row>
    <row r="37" spans="1:23" x14ac:dyDescent="0.25">
      <c r="A37" s="1" t="s">
        <v>17</v>
      </c>
      <c r="B37" s="52">
        <v>390</v>
      </c>
      <c r="C37" s="51">
        <v>415</v>
      </c>
      <c r="D37" s="52">
        <v>400</v>
      </c>
      <c r="E37" s="52">
        <v>340</v>
      </c>
      <c r="F37" s="52">
        <v>367</v>
      </c>
      <c r="G37" s="52">
        <v>397</v>
      </c>
      <c r="H37" s="52">
        <v>401</v>
      </c>
      <c r="I37" s="52">
        <v>393</v>
      </c>
      <c r="J37" s="52">
        <v>407</v>
      </c>
      <c r="K37" s="52">
        <v>378</v>
      </c>
      <c r="M37" s="14" t="s">
        <v>17</v>
      </c>
      <c r="N37" s="60">
        <f t="shared" ref="N37:W37" si="21">N11*$C64</f>
        <v>436.13846517602104</v>
      </c>
      <c r="O37" s="60">
        <f t="shared" si="21"/>
        <v>470.99681084087115</v>
      </c>
      <c r="P37" s="60">
        <f t="shared" si="21"/>
        <v>459.83656094805161</v>
      </c>
      <c r="Q37" s="60">
        <f t="shared" si="21"/>
        <v>393.79980409287054</v>
      </c>
      <c r="R37" s="60">
        <f t="shared" si="21"/>
        <v>422.13714116699805</v>
      </c>
      <c r="S37" s="60">
        <f t="shared" si="21"/>
        <v>450.17389768951773</v>
      </c>
      <c r="T37" s="60">
        <f t="shared" si="21"/>
        <v>446.83719812223313</v>
      </c>
      <c r="U37" s="60">
        <f t="shared" si="21"/>
        <v>429.76384078585392</v>
      </c>
      <c r="V37" s="60">
        <f t="shared" si="21"/>
        <v>437.90481987340883</v>
      </c>
      <c r="W37" s="60">
        <f t="shared" si="21"/>
        <v>401.68202450169264</v>
      </c>
    </row>
    <row r="38" spans="1:23" x14ac:dyDescent="0.25">
      <c r="A38" s="1" t="s">
        <v>18</v>
      </c>
      <c r="B38" s="52">
        <v>588</v>
      </c>
      <c r="C38" s="51">
        <v>569</v>
      </c>
      <c r="D38" s="52">
        <v>566</v>
      </c>
      <c r="E38" s="52">
        <v>595</v>
      </c>
      <c r="F38" s="52">
        <v>552</v>
      </c>
      <c r="G38" s="52">
        <v>578</v>
      </c>
      <c r="H38" s="52">
        <v>578</v>
      </c>
      <c r="I38" s="52">
        <v>553</v>
      </c>
      <c r="J38" s="52">
        <v>542</v>
      </c>
      <c r="K38" s="52">
        <v>516</v>
      </c>
      <c r="M38" s="14" t="s">
        <v>18</v>
      </c>
      <c r="N38" s="60">
        <f t="shared" ref="N38:W38" si="22">N12*$C65</f>
        <v>637.43489754736243</v>
      </c>
      <c r="O38" s="60">
        <f t="shared" si="22"/>
        <v>621.66768639104976</v>
      </c>
      <c r="P38" s="60">
        <f t="shared" si="22"/>
        <v>617.90489380052065</v>
      </c>
      <c r="Q38" s="60">
        <f t="shared" si="22"/>
        <v>640.65686941059573</v>
      </c>
      <c r="R38" s="60">
        <f t="shared" si="22"/>
        <v>592.68894260856769</v>
      </c>
      <c r="S38" s="60">
        <f t="shared" si="22"/>
        <v>624.56006026402565</v>
      </c>
      <c r="T38" s="60">
        <f t="shared" si="22"/>
        <v>630.53726574979544</v>
      </c>
      <c r="U38" s="60">
        <f t="shared" si="22"/>
        <v>608.80478613982223</v>
      </c>
      <c r="V38" s="60">
        <f t="shared" si="22"/>
        <v>601.01732558379001</v>
      </c>
      <c r="W38" s="60">
        <f t="shared" si="22"/>
        <v>569.50499420561778</v>
      </c>
    </row>
    <row r="39" spans="1:23" x14ac:dyDescent="0.25">
      <c r="A39" s="1" t="s">
        <v>19</v>
      </c>
      <c r="B39" s="52">
        <v>1021</v>
      </c>
      <c r="C39" s="51">
        <v>1049</v>
      </c>
      <c r="D39" s="52">
        <v>1012</v>
      </c>
      <c r="E39" s="52">
        <v>1009</v>
      </c>
      <c r="F39" s="52">
        <v>910</v>
      </c>
      <c r="G39" s="52">
        <v>946</v>
      </c>
      <c r="H39" s="52">
        <v>906</v>
      </c>
      <c r="I39" s="52">
        <v>841</v>
      </c>
      <c r="J39" s="52">
        <v>792</v>
      </c>
      <c r="K39" s="52">
        <v>824</v>
      </c>
      <c r="M39" s="14" t="s">
        <v>19</v>
      </c>
      <c r="N39" s="60">
        <f t="shared" ref="N39:W39" si="23">N13*$C66</f>
        <v>1078.9373968729385</v>
      </c>
      <c r="O39" s="60">
        <f t="shared" si="23"/>
        <v>1083.8536362160328</v>
      </c>
      <c r="P39" s="60">
        <f t="shared" si="23"/>
        <v>1040.0379370133999</v>
      </c>
      <c r="Q39" s="60">
        <f t="shared" si="23"/>
        <v>1053.0097921114464</v>
      </c>
      <c r="R39" s="60">
        <f t="shared" si="23"/>
        <v>961.62119974698942</v>
      </c>
      <c r="S39" s="60">
        <f t="shared" si="23"/>
        <v>1004.8695657452075</v>
      </c>
      <c r="T39" s="60">
        <f t="shared" si="23"/>
        <v>965.77160460926746</v>
      </c>
      <c r="U39" s="60">
        <f t="shared" si="23"/>
        <v>894.2201510164216</v>
      </c>
      <c r="V39" s="60">
        <f t="shared" si="23"/>
        <v>831.06977748196653</v>
      </c>
      <c r="W39" s="60">
        <f t="shared" si="23"/>
        <v>864.473410098812</v>
      </c>
    </row>
    <row r="40" spans="1:23" x14ac:dyDescent="0.25">
      <c r="A40" s="1" t="s">
        <v>20</v>
      </c>
      <c r="B40" s="52">
        <v>1526</v>
      </c>
      <c r="C40" s="51">
        <v>1547</v>
      </c>
      <c r="D40" s="52">
        <v>1555</v>
      </c>
      <c r="E40" s="52">
        <v>1508</v>
      </c>
      <c r="F40" s="52">
        <v>1494</v>
      </c>
      <c r="G40" s="52">
        <v>1470</v>
      </c>
      <c r="H40" s="52">
        <v>1495</v>
      </c>
      <c r="I40" s="52">
        <v>1498</v>
      </c>
      <c r="J40" s="52">
        <v>1387</v>
      </c>
      <c r="K40" s="52">
        <v>1422</v>
      </c>
      <c r="M40" s="14" t="s">
        <v>20</v>
      </c>
      <c r="N40" s="60">
        <f t="shared" ref="N40:W40" si="24">N14*$C67</f>
        <v>1827.5386568394974</v>
      </c>
      <c r="O40" s="60">
        <f t="shared" si="24"/>
        <v>1839.4518165202444</v>
      </c>
      <c r="P40" s="60">
        <f t="shared" si="24"/>
        <v>1812.4297548182992</v>
      </c>
      <c r="Q40" s="60">
        <f t="shared" si="24"/>
        <v>1696.9860652944164</v>
      </c>
      <c r="R40" s="60">
        <f t="shared" si="24"/>
        <v>1622.741343595075</v>
      </c>
      <c r="S40" s="60">
        <f t="shared" si="24"/>
        <v>1543.4598700433789</v>
      </c>
      <c r="T40" s="60">
        <f t="shared" si="24"/>
        <v>1531.5381238109178</v>
      </c>
      <c r="U40" s="60">
        <f t="shared" si="24"/>
        <v>1524.4624910409116</v>
      </c>
      <c r="V40" s="60">
        <f t="shared" si="24"/>
        <v>1432.5235520210106</v>
      </c>
      <c r="W40" s="60">
        <f t="shared" si="24"/>
        <v>1488.8448813291614</v>
      </c>
    </row>
    <row r="41" spans="1:23" x14ac:dyDescent="0.25">
      <c r="A41" s="1" t="s">
        <v>21</v>
      </c>
      <c r="B41" s="52">
        <v>2521</v>
      </c>
      <c r="C41" s="51">
        <v>2395</v>
      </c>
      <c r="D41" s="52">
        <v>2355</v>
      </c>
      <c r="E41" s="52">
        <v>2320</v>
      </c>
      <c r="F41" s="52">
        <v>2358</v>
      </c>
      <c r="G41" s="52">
        <v>2226</v>
      </c>
      <c r="H41" s="52">
        <v>2139</v>
      </c>
      <c r="I41" s="52">
        <v>2154</v>
      </c>
      <c r="J41" s="52">
        <v>2130</v>
      </c>
      <c r="K41" s="52">
        <v>2304</v>
      </c>
      <c r="M41" s="14" t="s">
        <v>21</v>
      </c>
      <c r="N41" s="60">
        <f t="shared" ref="N41:W41" si="25">N15*$C68</f>
        <v>2852.6191732078541</v>
      </c>
      <c r="O41" s="60">
        <f t="shared" si="25"/>
        <v>2701.818509995036</v>
      </c>
      <c r="P41" s="60">
        <f t="shared" si="25"/>
        <v>2657.3906099455762</v>
      </c>
      <c r="Q41" s="60">
        <f t="shared" si="25"/>
        <v>2603.1057744757536</v>
      </c>
      <c r="R41" s="60">
        <f t="shared" si="25"/>
        <v>2641.7026029224703</v>
      </c>
      <c r="S41" s="60">
        <f t="shared" si="25"/>
        <v>2488.5710452720759</v>
      </c>
      <c r="T41" s="60">
        <f t="shared" si="25"/>
        <v>2370.1275455410205</v>
      </c>
      <c r="U41" s="60">
        <f t="shared" si="25"/>
        <v>2337.5244379072637</v>
      </c>
      <c r="V41" s="60">
        <f t="shared" si="25"/>
        <v>2232.675598444142</v>
      </c>
      <c r="W41" s="60">
        <f t="shared" si="25"/>
        <v>2333.8990420354294</v>
      </c>
    </row>
    <row r="42" spans="1:23" x14ac:dyDescent="0.25">
      <c r="A42" s="1" t="s">
        <v>22</v>
      </c>
      <c r="B42" s="52">
        <v>4213</v>
      </c>
      <c r="C42" s="51">
        <v>4047</v>
      </c>
      <c r="D42" s="52">
        <v>3978</v>
      </c>
      <c r="E42" s="52">
        <v>3797</v>
      </c>
      <c r="F42" s="52">
        <v>3718</v>
      </c>
      <c r="G42" s="52">
        <v>3744</v>
      </c>
      <c r="H42" s="52">
        <v>3646</v>
      </c>
      <c r="I42" s="52">
        <v>3596</v>
      </c>
      <c r="J42" s="52">
        <v>3412</v>
      </c>
      <c r="K42" s="52">
        <v>3510</v>
      </c>
      <c r="M42" s="14" t="s">
        <v>22</v>
      </c>
      <c r="N42" s="60">
        <f t="shared" ref="N42:W42" si="26">N16*$C69</f>
        <v>4231.1870523466696</v>
      </c>
      <c r="O42" s="60">
        <f t="shared" si="26"/>
        <v>4160.9618090125041</v>
      </c>
      <c r="P42" s="60">
        <f t="shared" si="26"/>
        <v>4173.4933860236579</v>
      </c>
      <c r="Q42" s="60">
        <f t="shared" si="26"/>
        <v>4054.0107694114549</v>
      </c>
      <c r="R42" s="60">
        <f t="shared" si="26"/>
        <v>3993.2193317067845</v>
      </c>
      <c r="S42" s="60">
        <f t="shared" si="26"/>
        <v>3994.1538560013655</v>
      </c>
      <c r="T42" s="60">
        <f t="shared" si="26"/>
        <v>3873.8673329709036</v>
      </c>
      <c r="U42" s="60">
        <f t="shared" si="26"/>
        <v>3818.315028686914</v>
      </c>
      <c r="V42" s="60">
        <f t="shared" si="26"/>
        <v>3601.7523179507029</v>
      </c>
      <c r="W42" s="60">
        <f t="shared" si="26"/>
        <v>3699.7607277250158</v>
      </c>
    </row>
    <row r="43" spans="1:23" x14ac:dyDescent="0.25">
      <c r="A43" s="1" t="s">
        <v>23</v>
      </c>
      <c r="B43" s="52">
        <v>6427</v>
      </c>
      <c r="C43" s="51">
        <v>6661</v>
      </c>
      <c r="D43" s="52">
        <v>6736</v>
      </c>
      <c r="E43" s="52">
        <v>6639</v>
      </c>
      <c r="F43" s="52">
        <v>6479</v>
      </c>
      <c r="G43" s="52">
        <v>6234</v>
      </c>
      <c r="H43" s="52">
        <v>5926</v>
      </c>
      <c r="I43" s="52">
        <v>5944</v>
      </c>
      <c r="J43" s="52">
        <v>5426</v>
      </c>
      <c r="K43" s="52">
        <v>5660</v>
      </c>
      <c r="M43" s="14" t="s">
        <v>23</v>
      </c>
      <c r="N43" s="60">
        <f t="shared" ref="N43:W43" si="27">N17*$C70</f>
        <v>6110.762486105421</v>
      </c>
      <c r="O43" s="60">
        <f t="shared" si="27"/>
        <v>6147.6076928369221</v>
      </c>
      <c r="P43" s="60">
        <f t="shared" si="27"/>
        <v>6140.3218000649695</v>
      </c>
      <c r="Q43" s="60">
        <f t="shared" si="27"/>
        <v>6094.5057732942996</v>
      </c>
      <c r="R43" s="60">
        <f t="shared" si="27"/>
        <v>6050.7088266706969</v>
      </c>
      <c r="S43" s="60">
        <f t="shared" si="27"/>
        <v>5980.9931166334654</v>
      </c>
      <c r="T43" s="60">
        <f t="shared" si="27"/>
        <v>5816.1072963211464</v>
      </c>
      <c r="U43" s="60">
        <f t="shared" si="27"/>
        <v>5951.4555506807619</v>
      </c>
      <c r="V43" s="60">
        <f t="shared" si="27"/>
        <v>5525.990282345273</v>
      </c>
      <c r="W43" s="60">
        <f t="shared" si="27"/>
        <v>5799.8934295200233</v>
      </c>
    </row>
    <row r="44" spans="1:23" x14ac:dyDescent="0.25">
      <c r="A44" s="1" t="s">
        <v>24</v>
      </c>
      <c r="B44" s="52">
        <v>7397</v>
      </c>
      <c r="C44" s="51">
        <v>7658</v>
      </c>
      <c r="D44" s="52">
        <v>7883</v>
      </c>
      <c r="E44" s="52">
        <v>8143</v>
      </c>
      <c r="F44" s="52">
        <v>8749</v>
      </c>
      <c r="G44" s="52">
        <v>9277</v>
      </c>
      <c r="H44" s="52">
        <v>9432</v>
      </c>
      <c r="I44" s="52">
        <v>9702</v>
      </c>
      <c r="J44" s="52">
        <v>9258</v>
      </c>
      <c r="K44" s="52">
        <v>9713</v>
      </c>
      <c r="M44" s="14" t="s">
        <v>24</v>
      </c>
      <c r="N44" s="60">
        <f t="shared" ref="N44:W44" si="28">N18*$C71</f>
        <v>9213.2665059088449</v>
      </c>
      <c r="O44" s="60">
        <f t="shared" si="28"/>
        <v>9060.7274611742268</v>
      </c>
      <c r="P44" s="60">
        <f t="shared" si="28"/>
        <v>8781.7213644364238</v>
      </c>
      <c r="Q44" s="60">
        <f t="shared" si="28"/>
        <v>8495.4419027786753</v>
      </c>
      <c r="R44" s="60">
        <f t="shared" si="28"/>
        <v>8557.8350799833315</v>
      </c>
      <c r="S44" s="60">
        <f t="shared" si="28"/>
        <v>8591.2307769243434</v>
      </c>
      <c r="T44" s="60">
        <f t="shared" si="28"/>
        <v>8474.6371863341974</v>
      </c>
      <c r="U44" s="60">
        <f t="shared" si="28"/>
        <v>8606.4352219825123</v>
      </c>
      <c r="V44" s="60">
        <f t="shared" si="28"/>
        <v>8259.9502154653255</v>
      </c>
      <c r="W44" s="60">
        <f t="shared" si="28"/>
        <v>8820.1054453458582</v>
      </c>
    </row>
    <row r="45" spans="1:23" x14ac:dyDescent="0.25">
      <c r="A45" s="1" t="s">
        <v>25</v>
      </c>
      <c r="B45" s="52">
        <v>10106</v>
      </c>
      <c r="C45" s="51">
        <v>10225</v>
      </c>
      <c r="D45" s="52">
        <v>10117</v>
      </c>
      <c r="E45" s="52">
        <v>10103</v>
      </c>
      <c r="F45" s="52">
        <v>10480</v>
      </c>
      <c r="G45" s="52">
        <v>10671</v>
      </c>
      <c r="H45" s="52">
        <v>10982</v>
      </c>
      <c r="I45" s="52">
        <v>11470</v>
      </c>
      <c r="J45" s="52">
        <v>11595</v>
      </c>
      <c r="K45" s="52">
        <v>13422</v>
      </c>
      <c r="M45" s="14" t="s">
        <v>25</v>
      </c>
      <c r="N45" s="60">
        <f t="shared" ref="N45:W45" si="29">N19*$C72</f>
        <v>13186.540751251816</v>
      </c>
      <c r="O45" s="60">
        <f t="shared" si="29"/>
        <v>13125.338964285598</v>
      </c>
      <c r="P45" s="60">
        <f t="shared" si="29"/>
        <v>12555.847895154884</v>
      </c>
      <c r="Q45" s="60">
        <f t="shared" si="29"/>
        <v>12060.36749323298</v>
      </c>
      <c r="R45" s="60">
        <f t="shared" si="29"/>
        <v>12133.948135476458</v>
      </c>
      <c r="S45" s="60">
        <f t="shared" si="29"/>
        <v>11963.473903124001</v>
      </c>
      <c r="T45" s="60">
        <f t="shared" si="29"/>
        <v>11664.365374402549</v>
      </c>
      <c r="U45" s="60">
        <f t="shared" si="29"/>
        <v>11452.277600413361</v>
      </c>
      <c r="V45" s="60">
        <f t="shared" si="29"/>
        <v>10821.329077597189</v>
      </c>
      <c r="W45" s="60">
        <f t="shared" si="29"/>
        <v>11747.535638873997</v>
      </c>
    </row>
    <row r="46" spans="1:23" x14ac:dyDescent="0.25">
      <c r="A46" s="1" t="s">
        <v>26</v>
      </c>
      <c r="B46" s="52">
        <v>14991</v>
      </c>
      <c r="C46" s="51">
        <v>15135</v>
      </c>
      <c r="D46" s="52">
        <v>14665</v>
      </c>
      <c r="E46" s="52">
        <v>14057</v>
      </c>
      <c r="F46" s="52">
        <v>14186</v>
      </c>
      <c r="G46" s="52">
        <v>13950</v>
      </c>
      <c r="H46" s="52">
        <v>14124</v>
      </c>
      <c r="I46" s="52">
        <v>14316</v>
      </c>
      <c r="J46" s="52">
        <v>14016</v>
      </c>
      <c r="K46" s="52">
        <v>16108</v>
      </c>
      <c r="M46" s="14" t="s">
        <v>26</v>
      </c>
      <c r="N46" s="60">
        <f t="shared" ref="N46:W46" si="30">N20*$C73</f>
        <v>15303.74738148809</v>
      </c>
      <c r="O46" s="60">
        <f t="shared" si="30"/>
        <v>15432.539358838403</v>
      </c>
      <c r="P46" s="60">
        <f t="shared" si="30"/>
        <v>15106.84500263713</v>
      </c>
      <c r="Q46" s="60">
        <f t="shared" si="30"/>
        <v>14466.458645502296</v>
      </c>
      <c r="R46" s="60">
        <f t="shared" si="30"/>
        <v>14583.90732752417</v>
      </c>
      <c r="S46" s="60">
        <f t="shared" si="30"/>
        <v>14117.718495729265</v>
      </c>
      <c r="T46" s="60">
        <f t="shared" si="30"/>
        <v>14005.18005243514</v>
      </c>
      <c r="U46" s="60">
        <f t="shared" si="30"/>
        <v>13685.011490209425</v>
      </c>
      <c r="V46" s="60">
        <f t="shared" si="30"/>
        <v>12832.81450283831</v>
      </c>
      <c r="W46" s="60">
        <f t="shared" si="30"/>
        <v>14329.431021599117</v>
      </c>
    </row>
    <row r="47" spans="1:23" x14ac:dyDescent="0.25">
      <c r="A47" s="1" t="s">
        <v>27</v>
      </c>
      <c r="B47" s="52">
        <v>18981</v>
      </c>
      <c r="C47" s="51">
        <v>19156</v>
      </c>
      <c r="D47" s="52">
        <v>18153</v>
      </c>
      <c r="E47" s="52">
        <v>17701</v>
      </c>
      <c r="F47" s="52">
        <v>17874</v>
      </c>
      <c r="G47" s="52">
        <v>17481</v>
      </c>
      <c r="H47" s="52">
        <v>17864</v>
      </c>
      <c r="I47" s="52">
        <v>17484</v>
      </c>
      <c r="J47" s="52">
        <v>16578</v>
      </c>
      <c r="K47" s="52">
        <v>18466</v>
      </c>
      <c r="M47" s="14" t="s">
        <v>27</v>
      </c>
      <c r="N47" s="60">
        <f t="shared" ref="N47:W47" si="31">N21*$C74</f>
        <v>17433.273939638861</v>
      </c>
      <c r="O47" s="60">
        <f t="shared" si="31"/>
        <v>17765.989019142307</v>
      </c>
      <c r="P47" s="60">
        <f t="shared" si="31"/>
        <v>16806.880886836941</v>
      </c>
      <c r="Q47" s="60">
        <f t="shared" si="31"/>
        <v>16441.778955711881</v>
      </c>
      <c r="R47" s="60">
        <f t="shared" si="31"/>
        <v>16538.974017321787</v>
      </c>
      <c r="S47" s="60">
        <f t="shared" si="31"/>
        <v>16112.015730129959</v>
      </c>
      <c r="T47" s="60">
        <f t="shared" si="31"/>
        <v>16422.639659240645</v>
      </c>
      <c r="U47" s="60">
        <f t="shared" si="31"/>
        <v>16158.666198406683</v>
      </c>
      <c r="V47" s="60">
        <f t="shared" si="31"/>
        <v>15197.183873274296</v>
      </c>
      <c r="W47" s="60">
        <f t="shared" si="31"/>
        <v>16954.350141393366</v>
      </c>
    </row>
    <row r="48" spans="1:23" x14ac:dyDescent="0.25">
      <c r="A48" s="1" t="s">
        <v>28</v>
      </c>
      <c r="B48" s="52">
        <v>14399</v>
      </c>
      <c r="C48" s="51">
        <v>15275</v>
      </c>
      <c r="D48" s="52">
        <v>15185</v>
      </c>
      <c r="E48" s="52">
        <v>15051</v>
      </c>
      <c r="F48" s="52">
        <v>15368</v>
      </c>
      <c r="G48" s="52">
        <v>15260</v>
      </c>
      <c r="H48" s="52">
        <v>15217</v>
      </c>
      <c r="I48" s="52">
        <v>15076</v>
      </c>
      <c r="J48" s="52">
        <v>14342</v>
      </c>
      <c r="K48" s="52">
        <v>16076</v>
      </c>
      <c r="M48" s="14" t="s">
        <v>28</v>
      </c>
      <c r="N48" s="60">
        <f t="shared" ref="N48:W48" si="32">N22*$C75</f>
        <v>15832.210890898596</v>
      </c>
      <c r="O48" s="60">
        <f t="shared" si="32"/>
        <v>16586.359009161861</v>
      </c>
      <c r="P48" s="60">
        <f t="shared" si="32"/>
        <v>16142.234506218774</v>
      </c>
      <c r="Q48" s="60">
        <f t="shared" si="32"/>
        <v>15736.110929597344</v>
      </c>
      <c r="R48" s="60">
        <f t="shared" si="32"/>
        <v>16174.075487087735</v>
      </c>
      <c r="S48" s="60">
        <f t="shared" si="32"/>
        <v>16155.841405960509</v>
      </c>
      <c r="T48" s="60">
        <f t="shared" si="32"/>
        <v>16077.126254622293</v>
      </c>
      <c r="U48" s="60">
        <f t="shared" si="32"/>
        <v>15818.06497304812</v>
      </c>
      <c r="V48" s="60">
        <f t="shared" si="32"/>
        <v>14969.991127811702</v>
      </c>
      <c r="W48" s="60">
        <f t="shared" si="32"/>
        <v>16838.797528019273</v>
      </c>
    </row>
    <row r="49" spans="1:23" x14ac:dyDescent="0.25">
      <c r="A49" s="1" t="s">
        <v>35</v>
      </c>
      <c r="B49" s="52">
        <v>5947</v>
      </c>
      <c r="C49" s="51">
        <v>6373</v>
      </c>
      <c r="D49" s="52">
        <v>6293</v>
      </c>
      <c r="E49" s="52">
        <v>6215</v>
      </c>
      <c r="F49" s="52">
        <v>6799</v>
      </c>
      <c r="G49" s="52">
        <v>7239</v>
      </c>
      <c r="H49" s="52">
        <v>7691</v>
      </c>
      <c r="I49" s="52">
        <v>7591</v>
      </c>
      <c r="J49" s="52">
        <v>7412</v>
      </c>
      <c r="K49" s="52">
        <v>8224</v>
      </c>
      <c r="M49" s="14" t="s">
        <v>35</v>
      </c>
      <c r="N49" s="60">
        <f t="shared" ref="N49:W49" si="33">N23*$C76</f>
        <v>6894.2731277533039</v>
      </c>
      <c r="O49" s="60">
        <f t="shared" si="33"/>
        <v>7259.7824229651987</v>
      </c>
      <c r="P49" s="60">
        <f t="shared" si="33"/>
        <v>7087.1107607410322</v>
      </c>
      <c r="Q49" s="60">
        <f t="shared" si="33"/>
        <v>6726.5544672330761</v>
      </c>
      <c r="R49" s="60">
        <f t="shared" si="33"/>
        <v>6682.0638820638824</v>
      </c>
      <c r="S49" s="60">
        <f t="shared" si="33"/>
        <v>6716.7710508002783</v>
      </c>
      <c r="T49" s="60">
        <f t="shared" si="33"/>
        <v>7100.2584933530279</v>
      </c>
      <c r="U49" s="60">
        <f t="shared" si="33"/>
        <v>6883.3877402974249</v>
      </c>
      <c r="V49" s="60">
        <f t="shared" si="33"/>
        <v>6449.9847713527388</v>
      </c>
      <c r="W49" s="60">
        <f t="shared" si="33"/>
        <v>7170.0087183958149</v>
      </c>
    </row>
    <row r="50" spans="1:23" x14ac:dyDescent="0.25">
      <c r="A50" s="1" t="s">
        <v>32</v>
      </c>
      <c r="B50" s="54">
        <f>SUM(B29:B49)</f>
        <v>89938</v>
      </c>
      <c r="C50" s="54">
        <f t="shared" ref="C50:K50" si="34">SUM(C29:C49)</f>
        <v>91938</v>
      </c>
      <c r="D50" s="54">
        <f t="shared" si="34"/>
        <v>90402</v>
      </c>
      <c r="E50" s="54">
        <f t="shared" si="34"/>
        <v>88976</v>
      </c>
      <c r="F50" s="54">
        <f t="shared" si="34"/>
        <v>90907</v>
      </c>
      <c r="G50" s="54">
        <f t="shared" si="34"/>
        <v>90982</v>
      </c>
      <c r="H50" s="54">
        <f t="shared" si="34"/>
        <v>91972</v>
      </c>
      <c r="I50" s="54">
        <f t="shared" si="34"/>
        <v>92185</v>
      </c>
      <c r="J50" s="54">
        <f t="shared" si="34"/>
        <v>88766</v>
      </c>
      <c r="K50" s="54">
        <f t="shared" si="34"/>
        <v>98124</v>
      </c>
      <c r="M50" s="3" t="s">
        <v>32</v>
      </c>
      <c r="N50" s="61">
        <f>SUM(N29:N49)</f>
        <v>96445.810695433363</v>
      </c>
      <c r="O50" s="61">
        <f t="shared" ref="O50:W50" si="35">SUM(O29:O49)</f>
        <v>97646.163377122299</v>
      </c>
      <c r="P50" s="61">
        <f t="shared" si="35"/>
        <v>94823.454302592567</v>
      </c>
      <c r="Q50" s="61">
        <f t="shared" si="35"/>
        <v>91890.943441817042</v>
      </c>
      <c r="R50" s="61">
        <f t="shared" si="35"/>
        <v>92432.073837754448</v>
      </c>
      <c r="S50" s="61">
        <f t="shared" si="35"/>
        <v>91130.339901381725</v>
      </c>
      <c r="T50" s="61">
        <f t="shared" si="35"/>
        <v>90809.323335046793</v>
      </c>
      <c r="U50" s="61">
        <f t="shared" si="35"/>
        <v>89587.93904210208</v>
      </c>
      <c r="V50" s="61">
        <f t="shared" si="35"/>
        <v>84516.788136512914</v>
      </c>
      <c r="W50" s="61">
        <f t="shared" si="35"/>
        <v>92371.098167500328</v>
      </c>
    </row>
    <row r="51" spans="1:23" x14ac:dyDescent="0.25">
      <c r="A51" s="6" t="s">
        <v>33</v>
      </c>
      <c r="B51" s="7">
        <f>SUM(B50:K50)/10</f>
        <v>91419</v>
      </c>
      <c r="C51" s="7">
        <v>91419</v>
      </c>
      <c r="D51" s="7">
        <v>91419</v>
      </c>
      <c r="E51" s="7">
        <v>91419</v>
      </c>
      <c r="F51" s="7">
        <v>91419</v>
      </c>
      <c r="G51" s="7">
        <v>91419</v>
      </c>
      <c r="H51" s="7">
        <v>91419</v>
      </c>
      <c r="I51" s="7">
        <v>91419</v>
      </c>
      <c r="J51" s="7">
        <v>91419</v>
      </c>
      <c r="K51" s="7">
        <v>91419</v>
      </c>
      <c r="M51" s="57" t="s">
        <v>33</v>
      </c>
      <c r="N51" s="62">
        <f>SUM(N50:W50)/10</f>
        <v>92165.393423726346</v>
      </c>
      <c r="O51" s="63">
        <v>92165.393423726346</v>
      </c>
      <c r="P51" s="63">
        <v>92165.393423726346</v>
      </c>
      <c r="Q51" s="63">
        <v>92165.393423726346</v>
      </c>
      <c r="R51" s="63">
        <v>92165.393423726346</v>
      </c>
      <c r="S51" s="63">
        <v>92165.393423726346</v>
      </c>
      <c r="T51" s="63">
        <v>92165.393423726346</v>
      </c>
      <c r="U51" s="63">
        <v>92165.393423726346</v>
      </c>
      <c r="V51" s="63">
        <v>92165.393423726346</v>
      </c>
      <c r="W51" s="63">
        <v>92165.393423726346</v>
      </c>
    </row>
    <row r="52" spans="1:23" x14ac:dyDescent="0.25">
      <c r="A52" s="1" t="s">
        <v>34</v>
      </c>
      <c r="B52" s="8">
        <f>B50/B51</f>
        <v>0.98379986654852924</v>
      </c>
      <c r="C52" s="8">
        <f t="shared" ref="C52:K52" si="36">C50/C51</f>
        <v>1.0056771568273553</v>
      </c>
      <c r="D52" s="8">
        <f t="shared" si="36"/>
        <v>0.98887539789321699</v>
      </c>
      <c r="E52" s="8">
        <f t="shared" si="36"/>
        <v>0.97327688992441397</v>
      </c>
      <c r="F52" s="8">
        <f t="shared" si="36"/>
        <v>0.9943994136886205</v>
      </c>
      <c r="G52" s="8">
        <f t="shared" si="36"/>
        <v>0.9952198120740765</v>
      </c>
      <c r="H52" s="8">
        <f t="shared" si="36"/>
        <v>1.0060490707620955</v>
      </c>
      <c r="I52" s="8">
        <f t="shared" si="36"/>
        <v>1.0083790021767904</v>
      </c>
      <c r="J52" s="8">
        <f t="shared" si="36"/>
        <v>0.97097977444513728</v>
      </c>
      <c r="K52" s="8">
        <f t="shared" si="36"/>
        <v>1.0733436156597644</v>
      </c>
      <c r="M52" s="14" t="s">
        <v>34</v>
      </c>
      <c r="N52" s="64">
        <f>N50/N51</f>
        <v>1.0464427819672835</v>
      </c>
      <c r="O52" s="64">
        <f t="shared" ref="O52:W52" si="37">O50/O51</f>
        <v>1.059466679952185</v>
      </c>
      <c r="P52" s="64">
        <f t="shared" si="37"/>
        <v>1.0288401186185567</v>
      </c>
      <c r="Q52" s="64">
        <f t="shared" si="37"/>
        <v>0.99702220137391995</v>
      </c>
      <c r="R52" s="64">
        <f t="shared" si="37"/>
        <v>1.0028934983524895</v>
      </c>
      <c r="S52" s="64">
        <f t="shared" si="37"/>
        <v>0.98876960772482136</v>
      </c>
      <c r="T52" s="64">
        <f t="shared" si="37"/>
        <v>0.98528655888826866</v>
      </c>
      <c r="U52" s="64">
        <f t="shared" si="37"/>
        <v>0.9720344666704287</v>
      </c>
      <c r="V52" s="64">
        <f t="shared" si="37"/>
        <v>0.91701217774822152</v>
      </c>
      <c r="W52" s="64">
        <f t="shared" si="37"/>
        <v>1.0022319087038263</v>
      </c>
    </row>
    <row r="53" spans="1:23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23" x14ac:dyDescent="0.25">
      <c r="A54" s="2"/>
      <c r="M54" s="10"/>
      <c r="O54" s="5"/>
      <c r="P54" s="5"/>
      <c r="Q54" s="5"/>
      <c r="R54" s="5"/>
      <c r="S54" s="5"/>
      <c r="T54" s="5"/>
      <c r="U54" s="5"/>
      <c r="V54" s="5"/>
      <c r="W54" s="5"/>
    </row>
    <row r="55" spans="1:23" ht="39" x14ac:dyDescent="0.25">
      <c r="B55" s="13" t="s">
        <v>37</v>
      </c>
      <c r="C55" s="13" t="s">
        <v>38</v>
      </c>
      <c r="M55" s="11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x14ac:dyDescent="0.25">
      <c r="A56" s="18" t="s">
        <v>39</v>
      </c>
      <c r="B56" s="19">
        <v>1000</v>
      </c>
      <c r="C56" s="16">
        <f>B56*100</f>
        <v>100000</v>
      </c>
      <c r="M56" s="18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x14ac:dyDescent="0.25">
      <c r="A57" s="17" t="s">
        <v>36</v>
      </c>
      <c r="B57" s="15">
        <v>4000</v>
      </c>
      <c r="C57" s="16">
        <f>B57*100</f>
        <v>400000</v>
      </c>
      <c r="M57" s="17"/>
    </row>
    <row r="58" spans="1:23" x14ac:dyDescent="0.25">
      <c r="A58" s="14" t="s">
        <v>11</v>
      </c>
      <c r="B58" s="15">
        <v>5500</v>
      </c>
      <c r="C58" s="16">
        <f t="shared" ref="C58:C77" si="38">B58*100</f>
        <v>550000</v>
      </c>
      <c r="M58" s="14"/>
    </row>
    <row r="59" spans="1:23" x14ac:dyDescent="0.25">
      <c r="A59" s="14" t="s">
        <v>12</v>
      </c>
      <c r="B59" s="15">
        <v>5500</v>
      </c>
      <c r="C59" s="16">
        <f t="shared" si="38"/>
        <v>550000</v>
      </c>
      <c r="M59" s="14"/>
    </row>
    <row r="60" spans="1:23" x14ac:dyDescent="0.25">
      <c r="A60" s="14" t="s">
        <v>13</v>
      </c>
      <c r="B60" s="15">
        <v>5500</v>
      </c>
      <c r="C60" s="16">
        <f t="shared" si="38"/>
        <v>550000</v>
      </c>
      <c r="M60" s="14"/>
    </row>
    <row r="61" spans="1:23" x14ac:dyDescent="0.25">
      <c r="A61" s="14" t="s">
        <v>14</v>
      </c>
      <c r="B61" s="15">
        <v>6000</v>
      </c>
      <c r="C61" s="16">
        <f t="shared" si="38"/>
        <v>600000</v>
      </c>
      <c r="M61" s="14"/>
    </row>
    <row r="62" spans="1:23" x14ac:dyDescent="0.25">
      <c r="A62" s="14" t="s">
        <v>15</v>
      </c>
      <c r="B62" s="15">
        <v>6000</v>
      </c>
      <c r="C62" s="16">
        <f t="shared" si="38"/>
        <v>600000</v>
      </c>
      <c r="M62" s="14"/>
    </row>
    <row r="63" spans="1:23" x14ac:dyDescent="0.25">
      <c r="A63" s="14" t="s">
        <v>16</v>
      </c>
      <c r="B63" s="15">
        <v>6500</v>
      </c>
      <c r="C63" s="16">
        <f t="shared" si="38"/>
        <v>650000</v>
      </c>
      <c r="M63" s="14"/>
    </row>
    <row r="64" spans="1:23" x14ac:dyDescent="0.25">
      <c r="A64" s="14" t="s">
        <v>17</v>
      </c>
      <c r="B64" s="15">
        <v>7000</v>
      </c>
      <c r="C64" s="16">
        <f t="shared" si="38"/>
        <v>700000</v>
      </c>
      <c r="M64" s="14"/>
    </row>
    <row r="65" spans="1:13" x14ac:dyDescent="0.25">
      <c r="A65" s="14" t="s">
        <v>18</v>
      </c>
      <c r="B65" s="15">
        <v>7000</v>
      </c>
      <c r="C65" s="16">
        <f t="shared" si="38"/>
        <v>700000</v>
      </c>
      <c r="M65" s="14"/>
    </row>
    <row r="66" spans="1:13" x14ac:dyDescent="0.25">
      <c r="A66" s="14" t="s">
        <v>19</v>
      </c>
      <c r="B66" s="15">
        <v>7000</v>
      </c>
      <c r="C66" s="16">
        <f t="shared" si="38"/>
        <v>700000</v>
      </c>
      <c r="M66" s="14"/>
    </row>
    <row r="67" spans="1:13" x14ac:dyDescent="0.25">
      <c r="A67" s="14" t="s">
        <v>20</v>
      </c>
      <c r="B67" s="15">
        <v>7000</v>
      </c>
      <c r="C67" s="16">
        <f t="shared" si="38"/>
        <v>700000</v>
      </c>
      <c r="M67" s="14"/>
    </row>
    <row r="68" spans="1:13" x14ac:dyDescent="0.25">
      <c r="A68" s="14" t="s">
        <v>21</v>
      </c>
      <c r="B68" s="15">
        <v>6500</v>
      </c>
      <c r="C68" s="16">
        <f t="shared" si="38"/>
        <v>650000</v>
      </c>
      <c r="M68" s="14"/>
    </row>
    <row r="69" spans="1:13" x14ac:dyDescent="0.25">
      <c r="A69" s="14" t="s">
        <v>22</v>
      </c>
      <c r="B69" s="15">
        <v>6000</v>
      </c>
      <c r="C69" s="16">
        <f t="shared" si="38"/>
        <v>600000</v>
      </c>
      <c r="M69" s="14"/>
    </row>
    <row r="70" spans="1:13" x14ac:dyDescent="0.25">
      <c r="A70" s="14" t="s">
        <v>23</v>
      </c>
      <c r="B70" s="15">
        <v>5500</v>
      </c>
      <c r="C70" s="16">
        <f t="shared" si="38"/>
        <v>550000</v>
      </c>
      <c r="M70" s="14"/>
    </row>
    <row r="71" spans="1:13" x14ac:dyDescent="0.25">
      <c r="A71" s="14" t="s">
        <v>24</v>
      </c>
      <c r="B71" s="15">
        <v>5000</v>
      </c>
      <c r="C71" s="16">
        <f t="shared" si="38"/>
        <v>500000</v>
      </c>
      <c r="M71" s="14"/>
    </row>
    <row r="72" spans="1:13" x14ac:dyDescent="0.25">
      <c r="A72" s="14" t="s">
        <v>25</v>
      </c>
      <c r="B72" s="15">
        <v>4000</v>
      </c>
      <c r="C72" s="16">
        <f t="shared" si="38"/>
        <v>400000</v>
      </c>
      <c r="M72" s="14"/>
    </row>
    <row r="73" spans="1:13" x14ac:dyDescent="0.25">
      <c r="A73" s="14" t="s">
        <v>26</v>
      </c>
      <c r="B73" s="15">
        <v>2500</v>
      </c>
      <c r="C73" s="16">
        <f t="shared" si="38"/>
        <v>250000</v>
      </c>
      <c r="M73" s="14"/>
    </row>
    <row r="74" spans="1:13" x14ac:dyDescent="0.25">
      <c r="A74" s="14" t="s">
        <v>27</v>
      </c>
      <c r="B74" s="15">
        <v>1500</v>
      </c>
      <c r="C74" s="16">
        <f t="shared" si="38"/>
        <v>150000</v>
      </c>
      <c r="M74" s="14"/>
    </row>
    <row r="75" spans="1:13" x14ac:dyDescent="0.25">
      <c r="A75" s="14" t="s">
        <v>28</v>
      </c>
      <c r="B75" s="15">
        <v>800</v>
      </c>
      <c r="C75" s="16">
        <f t="shared" si="38"/>
        <v>80000</v>
      </c>
      <c r="M75" s="14"/>
    </row>
    <row r="76" spans="1:13" x14ac:dyDescent="0.25">
      <c r="A76" s="14" t="s">
        <v>35</v>
      </c>
      <c r="B76" s="15">
        <v>200</v>
      </c>
      <c r="C76" s="16">
        <f t="shared" si="38"/>
        <v>20000</v>
      </c>
      <c r="M76" s="14"/>
    </row>
    <row r="77" spans="1:13" x14ac:dyDescent="0.25">
      <c r="A77" s="14" t="s">
        <v>32</v>
      </c>
      <c r="B77" s="15">
        <f>SUM(B56:B76)</f>
        <v>100000</v>
      </c>
      <c r="C77" s="16">
        <f t="shared" si="38"/>
        <v>10000000</v>
      </c>
      <c r="M77" s="3"/>
    </row>
    <row r="78" spans="1:13" x14ac:dyDescent="0.25">
      <c r="M78" s="5"/>
    </row>
    <row r="79" spans="1:13" x14ac:dyDescent="0.25">
      <c r="A79" s="10" t="s">
        <v>42</v>
      </c>
      <c r="M79" s="5"/>
    </row>
    <row r="80" spans="1:13" x14ac:dyDescent="0.25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23" x14ac:dyDescent="0.25">
      <c r="B81" s="22" t="s">
        <v>0</v>
      </c>
      <c r="C81" s="22" t="s">
        <v>1</v>
      </c>
      <c r="D81" s="22" t="s">
        <v>2</v>
      </c>
      <c r="E81" s="22" t="s">
        <v>3</v>
      </c>
      <c r="F81" s="22" t="s">
        <v>4</v>
      </c>
      <c r="G81" s="22" t="s">
        <v>5</v>
      </c>
      <c r="H81" s="22" t="s">
        <v>6</v>
      </c>
      <c r="I81" s="22" t="s">
        <v>7</v>
      </c>
      <c r="J81" s="22" t="s">
        <v>8</v>
      </c>
      <c r="K81" s="22" t="s">
        <v>9</v>
      </c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18" t="s">
        <v>39</v>
      </c>
      <c r="B82" s="23">
        <f>B3*$W3</f>
        <v>264.51990949827888</v>
      </c>
      <c r="C82" s="23">
        <f t="shared" ref="C82:K82" si="39">C3*$W3</f>
        <v>267.75934289411828</v>
      </c>
      <c r="D82" s="23">
        <f t="shared" si="39"/>
        <v>268.98858164082793</v>
      </c>
      <c r="E82" s="23">
        <f t="shared" si="39"/>
        <v>273.40534734877497</v>
      </c>
      <c r="F82" s="23">
        <f t="shared" si="39"/>
        <v>273.40062858199298</v>
      </c>
      <c r="G82" s="23">
        <f t="shared" si="39"/>
        <v>280.82088934667968</v>
      </c>
      <c r="H82" s="23">
        <f t="shared" si="39"/>
        <v>275.13713475776706</v>
      </c>
      <c r="I82" s="23">
        <f t="shared" si="39"/>
        <v>275.66799602074144</v>
      </c>
      <c r="J82" s="23">
        <f t="shared" si="39"/>
        <v>272.23273380344926</v>
      </c>
      <c r="K82" s="23">
        <f t="shared" si="39"/>
        <v>268</v>
      </c>
      <c r="M82" s="9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x14ac:dyDescent="0.25">
      <c r="A83" s="17" t="s">
        <v>36</v>
      </c>
      <c r="B83" s="23">
        <f t="shared" ref="B83:K83" si="40">B4*$W4</f>
        <v>49.166976470808137</v>
      </c>
      <c r="C83" s="23">
        <f t="shared" si="40"/>
        <v>49.689798478463587</v>
      </c>
      <c r="D83" s="23">
        <f t="shared" si="40"/>
        <v>50.220612394519478</v>
      </c>
      <c r="E83" s="23">
        <f t="shared" si="40"/>
        <v>50.573336351760275</v>
      </c>
      <c r="F83" s="23">
        <f t="shared" si="40"/>
        <v>50.796137798112923</v>
      </c>
      <c r="G83" s="23">
        <f t="shared" si="40"/>
        <v>51.625352294039089</v>
      </c>
      <c r="H83" s="23">
        <f t="shared" si="40"/>
        <v>52.425839119228556</v>
      </c>
      <c r="I83" s="23">
        <f t="shared" si="40"/>
        <v>52.666568360101103</v>
      </c>
      <c r="J83" s="23">
        <f t="shared" si="40"/>
        <v>52.523577998990625</v>
      </c>
      <c r="K83" s="23">
        <f t="shared" si="40"/>
        <v>52</v>
      </c>
      <c r="M83" s="12"/>
      <c r="N83" s="52"/>
      <c r="O83" s="53"/>
      <c r="P83" s="52"/>
      <c r="Q83" s="52"/>
      <c r="R83" s="52"/>
      <c r="S83" s="52"/>
      <c r="T83" s="52"/>
      <c r="U83" s="52"/>
      <c r="V83" s="52"/>
      <c r="W83" s="52"/>
    </row>
    <row r="84" spans="1:23" x14ac:dyDescent="0.25">
      <c r="A84" s="14" t="s">
        <v>11</v>
      </c>
      <c r="B84" s="23">
        <f t="shared" ref="B84:K84" si="41">B5*$W5</f>
        <v>27.387518437023964</v>
      </c>
      <c r="C84" s="23">
        <f t="shared" si="41"/>
        <v>28.060990884251758</v>
      </c>
      <c r="D84" s="23">
        <f t="shared" si="41"/>
        <v>28.780939945676266</v>
      </c>
      <c r="E84" s="23">
        <f t="shared" si="41"/>
        <v>29.485775080397513</v>
      </c>
      <c r="F84" s="23">
        <f t="shared" si="41"/>
        <v>30.38869034665635</v>
      </c>
      <c r="G84" s="23">
        <f t="shared" si="41"/>
        <v>30.994021165300513</v>
      </c>
      <c r="H84" s="23">
        <f t="shared" si="41"/>
        <v>31.57830596996881</v>
      </c>
      <c r="I84" s="23">
        <f t="shared" si="41"/>
        <v>31.954503469787461</v>
      </c>
      <c r="J84" s="23">
        <f t="shared" si="41"/>
        <v>32.192354377735327</v>
      </c>
      <c r="K84" s="23">
        <f t="shared" si="41"/>
        <v>32</v>
      </c>
      <c r="M84" s="1"/>
      <c r="N84" s="52"/>
      <c r="O84" s="51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14" t="s">
        <v>12</v>
      </c>
      <c r="B85" s="23">
        <f t="shared" ref="B85:K85" si="42">B6*$W6</f>
        <v>43.726585760491801</v>
      </c>
      <c r="C85" s="23">
        <f t="shared" si="42"/>
        <v>44.475121592243809</v>
      </c>
      <c r="D85" s="23">
        <f t="shared" si="42"/>
        <v>45.811220710609661</v>
      </c>
      <c r="E85" s="23">
        <f t="shared" si="42"/>
        <v>47.352562073503258</v>
      </c>
      <c r="F85" s="23">
        <f t="shared" si="42"/>
        <v>48.751286620273895</v>
      </c>
      <c r="G85" s="23">
        <f t="shared" si="42"/>
        <v>50.667210825766794</v>
      </c>
      <c r="H85" s="23">
        <f t="shared" si="42"/>
        <v>52.228617519887784</v>
      </c>
      <c r="I85" s="23">
        <f t="shared" si="42"/>
        <v>53.60574709134643</v>
      </c>
      <c r="J85" s="23">
        <f t="shared" si="42"/>
        <v>54.798959456397917</v>
      </c>
      <c r="K85" s="23">
        <f t="shared" si="42"/>
        <v>56</v>
      </c>
      <c r="M85" s="1"/>
      <c r="N85" s="52"/>
      <c r="O85" s="51"/>
      <c r="P85" s="52"/>
      <c r="Q85" s="52"/>
      <c r="R85" s="52"/>
      <c r="S85" s="52"/>
      <c r="T85" s="52"/>
      <c r="U85" s="52"/>
      <c r="V85" s="52"/>
      <c r="W85" s="52"/>
    </row>
    <row r="86" spans="1:23" x14ac:dyDescent="0.25">
      <c r="A86" s="14" t="s">
        <v>13</v>
      </c>
      <c r="B86" s="23">
        <f t="shared" ref="B86:K86" si="43">B7*$W7</f>
        <v>152.05566655566656</v>
      </c>
      <c r="C86" s="23">
        <f t="shared" si="43"/>
        <v>144.93283799533799</v>
      </c>
      <c r="D86" s="23">
        <f t="shared" si="43"/>
        <v>139.54239510489509</v>
      </c>
      <c r="E86" s="23">
        <f t="shared" si="43"/>
        <v>135.33502608502607</v>
      </c>
      <c r="F86" s="23">
        <f t="shared" si="43"/>
        <v>134.11216561216563</v>
      </c>
      <c r="G86" s="23">
        <f t="shared" si="43"/>
        <v>135.9449161949162</v>
      </c>
      <c r="H86" s="23">
        <f t="shared" si="43"/>
        <v>139.85324397824397</v>
      </c>
      <c r="I86" s="23">
        <f t="shared" si="43"/>
        <v>143.62013680763681</v>
      </c>
      <c r="J86" s="23">
        <f t="shared" si="43"/>
        <v>146.03197496947496</v>
      </c>
      <c r="K86" s="23">
        <f t="shared" si="43"/>
        <v>148</v>
      </c>
      <c r="M86" s="1"/>
      <c r="N86" s="52"/>
      <c r="O86" s="51"/>
      <c r="P86" s="52"/>
      <c r="Q86" s="52"/>
      <c r="R86" s="52"/>
      <c r="S86" s="52"/>
      <c r="T86" s="52"/>
      <c r="U86" s="52"/>
      <c r="V86" s="52"/>
      <c r="W86" s="52"/>
    </row>
    <row r="87" spans="1:23" x14ac:dyDescent="0.25">
      <c r="A87" s="14" t="s">
        <v>14</v>
      </c>
      <c r="B87" s="23">
        <f t="shared" ref="B87:K87" si="44">B8*$W8</f>
        <v>276.31061118550934</v>
      </c>
      <c r="C87" s="23">
        <f t="shared" si="44"/>
        <v>283.22663357861745</v>
      </c>
      <c r="D87" s="23">
        <f t="shared" si="44"/>
        <v>285.25885991191859</v>
      </c>
      <c r="E87" s="23">
        <f t="shared" si="44"/>
        <v>285.08437797688896</v>
      </c>
      <c r="F87" s="23">
        <f t="shared" si="44"/>
        <v>278.68203719299214</v>
      </c>
      <c r="G87" s="23">
        <f t="shared" si="44"/>
        <v>271.77535446550604</v>
      </c>
      <c r="H87" s="23">
        <f t="shared" si="44"/>
        <v>261.90078072149436</v>
      </c>
      <c r="I87" s="23">
        <f t="shared" si="44"/>
        <v>253.69630900280256</v>
      </c>
      <c r="J87" s="23">
        <f t="shared" si="44"/>
        <v>249.49600665442546</v>
      </c>
      <c r="K87" s="23">
        <f t="shared" si="44"/>
        <v>245.99999999999997</v>
      </c>
      <c r="M87" s="1"/>
      <c r="N87" s="52"/>
      <c r="O87" s="51"/>
      <c r="P87" s="52"/>
      <c r="Q87" s="52"/>
      <c r="R87" s="52"/>
      <c r="S87" s="52"/>
      <c r="T87" s="52"/>
      <c r="U87" s="52"/>
      <c r="V87" s="52"/>
      <c r="W87" s="52"/>
    </row>
    <row r="88" spans="1:23" x14ac:dyDescent="0.25">
      <c r="A88" s="14" t="s">
        <v>15</v>
      </c>
      <c r="B88" s="23">
        <f t="shared" ref="B88:K88" si="45">B9*$W9</f>
        <v>275.28063319303556</v>
      </c>
      <c r="C88" s="23">
        <f t="shared" si="45"/>
        <v>281.72119053888559</v>
      </c>
      <c r="D88" s="23">
        <f t="shared" si="45"/>
        <v>291.98750555548588</v>
      </c>
      <c r="E88" s="23">
        <f t="shared" si="45"/>
        <v>303.320000167187</v>
      </c>
      <c r="F88" s="23">
        <f t="shared" si="45"/>
        <v>315.65067940631883</v>
      </c>
      <c r="G88" s="23">
        <f t="shared" si="45"/>
        <v>329.19139153949999</v>
      </c>
      <c r="H88" s="23">
        <f t="shared" si="45"/>
        <v>339.5136752029581</v>
      </c>
      <c r="I88" s="23">
        <f t="shared" si="45"/>
        <v>342.8990845116536</v>
      </c>
      <c r="J88" s="23">
        <f t="shared" si="45"/>
        <v>342.14697691007706</v>
      </c>
      <c r="K88" s="23">
        <f t="shared" si="45"/>
        <v>332</v>
      </c>
      <c r="M88" s="1"/>
      <c r="N88" s="52"/>
      <c r="O88" s="51"/>
      <c r="P88" s="52"/>
      <c r="Q88" s="52"/>
      <c r="R88" s="52"/>
      <c r="S88" s="52"/>
      <c r="T88" s="52"/>
      <c r="U88" s="52"/>
      <c r="V88" s="52"/>
      <c r="W88" s="52"/>
    </row>
    <row r="89" spans="1:23" x14ac:dyDescent="0.25">
      <c r="A89" s="14" t="s">
        <v>16</v>
      </c>
      <c r="B89" s="23">
        <f t="shared" ref="B89:K89" si="46">B10*$W10</f>
        <v>290.20342888496373</v>
      </c>
      <c r="C89" s="23">
        <f t="shared" si="46"/>
        <v>293.36579818338834</v>
      </c>
      <c r="D89" s="23">
        <f t="shared" si="46"/>
        <v>297.58262123470672</v>
      </c>
      <c r="E89" s="23">
        <f t="shared" si="46"/>
        <v>302.23937865988063</v>
      </c>
      <c r="F89" s="23">
        <f t="shared" si="46"/>
        <v>307.046914044076</v>
      </c>
      <c r="G89" s="23">
        <f t="shared" si="46"/>
        <v>318.01055478147822</v>
      </c>
      <c r="H89" s="23">
        <f t="shared" si="46"/>
        <v>328.58336317773256</v>
      </c>
      <c r="I89" s="23">
        <f t="shared" si="46"/>
        <v>342.29622176663531</v>
      </c>
      <c r="J89" s="23">
        <f t="shared" si="46"/>
        <v>355.06771007191037</v>
      </c>
      <c r="K89" s="23">
        <f t="shared" si="46"/>
        <v>367</v>
      </c>
      <c r="M89" s="1"/>
      <c r="N89" s="52"/>
      <c r="O89" s="51"/>
      <c r="P89" s="52"/>
      <c r="Q89" s="52"/>
      <c r="R89" s="52"/>
      <c r="S89" s="52"/>
      <c r="T89" s="52"/>
      <c r="U89" s="52"/>
      <c r="V89" s="52"/>
      <c r="W89" s="52"/>
    </row>
    <row r="90" spans="1:23" x14ac:dyDescent="0.25">
      <c r="A90" s="14" t="s">
        <v>17</v>
      </c>
      <c r="B90" s="23">
        <f t="shared" ref="B90:K90" si="47">B11*$W11</f>
        <v>359.18865696112215</v>
      </c>
      <c r="C90" s="23">
        <f t="shared" si="47"/>
        <v>353.92604860868641</v>
      </c>
      <c r="D90" s="23">
        <f t="shared" si="47"/>
        <v>349.41286414767814</v>
      </c>
      <c r="E90" s="23">
        <f t="shared" si="47"/>
        <v>346.80537397719854</v>
      </c>
      <c r="F90" s="23">
        <f t="shared" si="47"/>
        <v>349.21661378713583</v>
      </c>
      <c r="G90" s="23">
        <f t="shared" si="47"/>
        <v>354.23591759901626</v>
      </c>
      <c r="H90" s="23">
        <f t="shared" si="47"/>
        <v>360.47690859684542</v>
      </c>
      <c r="I90" s="23">
        <f t="shared" si="47"/>
        <v>367.32042263142716</v>
      </c>
      <c r="J90" s="23">
        <f t="shared" si="47"/>
        <v>373.33360253821746</v>
      </c>
      <c r="K90" s="23">
        <f t="shared" si="47"/>
        <v>378</v>
      </c>
      <c r="M90" s="1"/>
      <c r="N90" s="52"/>
      <c r="O90" s="51"/>
      <c r="P90" s="52"/>
      <c r="Q90" s="52"/>
      <c r="R90" s="52"/>
      <c r="S90" s="52"/>
      <c r="T90" s="52"/>
      <c r="U90" s="52"/>
      <c r="V90" s="52"/>
      <c r="W90" s="52"/>
    </row>
    <row r="91" spans="1:23" x14ac:dyDescent="0.25">
      <c r="A91" s="14" t="s">
        <v>18</v>
      </c>
      <c r="B91" s="23">
        <f t="shared" ref="B91:K91" si="48">B12*$W12</f>
        <v>525.33825474784589</v>
      </c>
      <c r="C91" s="23">
        <f t="shared" si="48"/>
        <v>521.25653109651785</v>
      </c>
      <c r="D91" s="23">
        <f t="shared" si="48"/>
        <v>521.66576111378276</v>
      </c>
      <c r="E91" s="23">
        <f t="shared" si="48"/>
        <v>528.91881400427292</v>
      </c>
      <c r="F91" s="23">
        <f t="shared" si="48"/>
        <v>530.40766277483897</v>
      </c>
      <c r="G91" s="23">
        <f t="shared" si="48"/>
        <v>527.0492104661522</v>
      </c>
      <c r="H91" s="23">
        <f t="shared" si="48"/>
        <v>522.05302450984254</v>
      </c>
      <c r="I91" s="23">
        <f t="shared" si="48"/>
        <v>517.30253927960462</v>
      </c>
      <c r="J91" s="23">
        <f t="shared" si="48"/>
        <v>513.58204451031565</v>
      </c>
      <c r="K91" s="23">
        <f t="shared" si="48"/>
        <v>516</v>
      </c>
      <c r="M91" s="1"/>
      <c r="N91" s="52"/>
      <c r="O91" s="51"/>
      <c r="P91" s="52"/>
      <c r="Q91" s="52"/>
      <c r="R91" s="52"/>
      <c r="S91" s="52"/>
      <c r="T91" s="52"/>
      <c r="U91" s="52"/>
      <c r="V91" s="52"/>
      <c r="W91" s="52"/>
    </row>
    <row r="92" spans="1:23" x14ac:dyDescent="0.25">
      <c r="A92" s="14" t="s">
        <v>19</v>
      </c>
      <c r="B92" s="23">
        <f t="shared" ref="B92:K92" si="49">B13*$W13</f>
        <v>818.05242293852018</v>
      </c>
      <c r="C92" s="23">
        <f t="shared" si="49"/>
        <v>836.67441515406301</v>
      </c>
      <c r="D92" s="23">
        <f t="shared" si="49"/>
        <v>841.16844192456244</v>
      </c>
      <c r="E92" s="23">
        <f t="shared" si="49"/>
        <v>828.34336140473931</v>
      </c>
      <c r="F92" s="23">
        <f t="shared" si="49"/>
        <v>818.06724248269336</v>
      </c>
      <c r="G92" s="23">
        <f t="shared" si="49"/>
        <v>813.82885284918029</v>
      </c>
      <c r="H92" s="23">
        <f t="shared" si="49"/>
        <v>810.97115074779651</v>
      </c>
      <c r="I92" s="23">
        <f t="shared" si="49"/>
        <v>813.02365761577391</v>
      </c>
      <c r="J92" s="23">
        <f t="shared" si="49"/>
        <v>823.83328012805237</v>
      </c>
      <c r="K92" s="23">
        <f t="shared" si="49"/>
        <v>824</v>
      </c>
      <c r="M92" s="1"/>
      <c r="N92" s="52"/>
      <c r="O92" s="51"/>
      <c r="P92" s="52"/>
      <c r="Q92" s="52"/>
      <c r="R92" s="52"/>
      <c r="S92" s="52"/>
      <c r="T92" s="52"/>
      <c r="U92" s="52"/>
      <c r="V92" s="52"/>
      <c r="W92" s="52"/>
    </row>
    <row r="93" spans="1:23" x14ac:dyDescent="0.25">
      <c r="A93" s="14" t="s">
        <v>20</v>
      </c>
      <c r="B93" s="23">
        <f t="shared" ref="B93:K93" si="50">B14*$W14</f>
        <v>1243.1897297523678</v>
      </c>
      <c r="C93" s="23">
        <f t="shared" si="50"/>
        <v>1252.1355605678971</v>
      </c>
      <c r="D93" s="23">
        <f t="shared" si="50"/>
        <v>1277.3757351489444</v>
      </c>
      <c r="E93" s="23">
        <f t="shared" si="50"/>
        <v>1323.0386076593097</v>
      </c>
      <c r="F93" s="23">
        <f t="shared" si="50"/>
        <v>1370.7263092082828</v>
      </c>
      <c r="G93" s="23">
        <f t="shared" si="50"/>
        <v>1417.9843726629294</v>
      </c>
      <c r="H93" s="23">
        <f t="shared" si="50"/>
        <v>1453.3252963031657</v>
      </c>
      <c r="I93" s="23">
        <f t="shared" si="50"/>
        <v>1463.0006611105462</v>
      </c>
      <c r="J93" s="23">
        <f t="shared" si="50"/>
        <v>1441.5315179217796</v>
      </c>
      <c r="K93" s="23">
        <f t="shared" si="50"/>
        <v>1422.0000000000002</v>
      </c>
      <c r="M93" s="1"/>
      <c r="N93" s="52"/>
      <c r="O93" s="51"/>
      <c r="P93" s="52"/>
      <c r="Q93" s="52"/>
      <c r="R93" s="52"/>
      <c r="S93" s="52"/>
      <c r="T93" s="52"/>
      <c r="U93" s="52"/>
      <c r="V93" s="52"/>
      <c r="W93" s="52"/>
    </row>
    <row r="94" spans="1:23" x14ac:dyDescent="0.25">
      <c r="A94" s="14" t="s">
        <v>21</v>
      </c>
      <c r="B94" s="23">
        <f t="shared" ref="B94:K94" si="51">B15*$W15</f>
        <v>2062.5814830918553</v>
      </c>
      <c r="C94" s="23">
        <f t="shared" si="51"/>
        <v>2068.8614668218861</v>
      </c>
      <c r="D94" s="23">
        <f t="shared" si="51"/>
        <v>2068.3192841213518</v>
      </c>
      <c r="E94" s="23">
        <f t="shared" si="51"/>
        <v>2080.0713634514777</v>
      </c>
      <c r="F94" s="23">
        <f t="shared" si="51"/>
        <v>2083.2526473764674</v>
      </c>
      <c r="G94" s="23">
        <f t="shared" si="51"/>
        <v>2087.6475588033159</v>
      </c>
      <c r="H94" s="23">
        <f t="shared" si="51"/>
        <v>2106.3043886839559</v>
      </c>
      <c r="I94" s="23">
        <f t="shared" si="51"/>
        <v>2150.6592423243615</v>
      </c>
      <c r="J94" s="23">
        <f t="shared" si="51"/>
        <v>2226.568411013086</v>
      </c>
      <c r="K94" s="23">
        <f t="shared" si="51"/>
        <v>2304</v>
      </c>
      <c r="M94" s="1"/>
      <c r="N94" s="52"/>
      <c r="O94" s="51"/>
      <c r="P94" s="52"/>
      <c r="Q94" s="52"/>
      <c r="R94" s="52"/>
      <c r="S94" s="52"/>
      <c r="T94" s="52"/>
      <c r="U94" s="52"/>
      <c r="V94" s="52"/>
      <c r="W94" s="52"/>
    </row>
    <row r="95" spans="1:23" x14ac:dyDescent="0.25">
      <c r="A95" s="14" t="s">
        <v>22</v>
      </c>
      <c r="B95" s="23">
        <f t="shared" ref="B95:K95" si="52">B16*$W16</f>
        <v>3683.8579228636781</v>
      </c>
      <c r="C95" s="23">
        <f t="shared" si="52"/>
        <v>3598.4304476605075</v>
      </c>
      <c r="D95" s="23">
        <f t="shared" si="52"/>
        <v>3526.4577689704965</v>
      </c>
      <c r="E95" s="23">
        <f t="shared" si="52"/>
        <v>3465.2082301230089</v>
      </c>
      <c r="F95" s="23">
        <f t="shared" si="52"/>
        <v>3444.7670521023283</v>
      </c>
      <c r="G95" s="23">
        <f t="shared" si="52"/>
        <v>3468.0447133475982</v>
      </c>
      <c r="H95" s="23">
        <f t="shared" si="52"/>
        <v>3482.1346354523512</v>
      </c>
      <c r="I95" s="23">
        <f t="shared" si="52"/>
        <v>3484.3483256211066</v>
      </c>
      <c r="J95" s="23">
        <f t="shared" si="52"/>
        <v>3504.8450000527032</v>
      </c>
      <c r="K95" s="23">
        <f t="shared" si="52"/>
        <v>3510</v>
      </c>
      <c r="M95" s="1"/>
      <c r="N95" s="52"/>
      <c r="O95" s="51"/>
      <c r="P95" s="52"/>
      <c r="Q95" s="52"/>
      <c r="R95" s="52"/>
      <c r="S95" s="52"/>
      <c r="T95" s="52"/>
      <c r="U95" s="52"/>
      <c r="V95" s="52"/>
      <c r="W95" s="52"/>
    </row>
    <row r="96" spans="1:23" x14ac:dyDescent="0.25">
      <c r="A96" s="14" t="s">
        <v>23</v>
      </c>
      <c r="B96" s="23">
        <f t="shared" ref="B96:K96" si="53">B17*$W17</f>
        <v>6100.0431871280744</v>
      </c>
      <c r="C96" s="23">
        <f t="shared" si="53"/>
        <v>6284.2478024496304</v>
      </c>
      <c r="D96" s="23">
        <f t="shared" si="53"/>
        <v>6362.5463637481507</v>
      </c>
      <c r="E96" s="23">
        <f t="shared" si="53"/>
        <v>6318.0664537741231</v>
      </c>
      <c r="F96" s="23">
        <f t="shared" si="53"/>
        <v>6210.4309769830124</v>
      </c>
      <c r="G96" s="23">
        <f t="shared" si="53"/>
        <v>6045.2394668495008</v>
      </c>
      <c r="H96" s="23">
        <f t="shared" si="53"/>
        <v>5909.4797795556087</v>
      </c>
      <c r="I96" s="23">
        <f t="shared" si="53"/>
        <v>5792.6277448419514</v>
      </c>
      <c r="J96" s="23">
        <f t="shared" si="53"/>
        <v>5694.9469942280539</v>
      </c>
      <c r="K96" s="23">
        <f t="shared" si="53"/>
        <v>5660</v>
      </c>
      <c r="M96" s="1"/>
      <c r="N96" s="52"/>
      <c r="O96" s="51"/>
      <c r="P96" s="52"/>
      <c r="Q96" s="52"/>
      <c r="R96" s="52"/>
      <c r="S96" s="52"/>
      <c r="T96" s="52"/>
      <c r="U96" s="52"/>
      <c r="V96" s="52"/>
      <c r="W96" s="52"/>
    </row>
    <row r="97" spans="1:23" x14ac:dyDescent="0.25">
      <c r="A97" s="14" t="s">
        <v>24</v>
      </c>
      <c r="B97" s="23">
        <f t="shared" ref="B97:K97" si="54">B18*$W18</f>
        <v>7081.3451382721569</v>
      </c>
      <c r="C97" s="23">
        <f t="shared" si="54"/>
        <v>7454.629640930084</v>
      </c>
      <c r="D97" s="23">
        <f t="shared" si="54"/>
        <v>7917.4558540691623</v>
      </c>
      <c r="E97" s="23">
        <f t="shared" si="54"/>
        <v>8454.1945508402387</v>
      </c>
      <c r="F97" s="23">
        <f t="shared" si="54"/>
        <v>9017.1289607839935</v>
      </c>
      <c r="G97" s="23">
        <f t="shared" si="54"/>
        <v>9524.1439022042541</v>
      </c>
      <c r="H97" s="23">
        <f t="shared" si="54"/>
        <v>9816.495117295688</v>
      </c>
      <c r="I97" s="23">
        <f t="shared" si="54"/>
        <v>9942.8695881166041</v>
      </c>
      <c r="J97" s="23">
        <f t="shared" si="54"/>
        <v>9885.8387863069966</v>
      </c>
      <c r="K97" s="23">
        <f t="shared" si="54"/>
        <v>9713</v>
      </c>
      <c r="M97" s="1"/>
      <c r="N97" s="52"/>
      <c r="O97" s="51"/>
      <c r="P97" s="52"/>
      <c r="Q97" s="52"/>
      <c r="R97" s="52"/>
      <c r="S97" s="52"/>
      <c r="T97" s="52"/>
      <c r="U97" s="52"/>
      <c r="V97" s="52"/>
      <c r="W97" s="52"/>
    </row>
    <row r="98" spans="1:23" x14ac:dyDescent="0.25">
      <c r="A98" s="14" t="s">
        <v>25</v>
      </c>
      <c r="B98" s="23">
        <f t="shared" ref="B98:K98" si="55">B19*$W19</f>
        <v>9003.1644694375464</v>
      </c>
      <c r="C98" s="23">
        <f t="shared" si="55"/>
        <v>9151.6533199129135</v>
      </c>
      <c r="D98" s="23">
        <f t="shared" si="55"/>
        <v>9465.6943163791129</v>
      </c>
      <c r="E98" s="23">
        <f t="shared" si="55"/>
        <v>9840.9399735238439</v>
      </c>
      <c r="F98" s="23">
        <f t="shared" si="55"/>
        <v>10146.25842477818</v>
      </c>
      <c r="G98" s="23">
        <f t="shared" si="55"/>
        <v>10478.390626128245</v>
      </c>
      <c r="H98" s="23">
        <f t="shared" si="55"/>
        <v>11060.304803999868</v>
      </c>
      <c r="I98" s="23">
        <f t="shared" si="55"/>
        <v>11765.714950275154</v>
      </c>
      <c r="J98" s="23">
        <f t="shared" si="55"/>
        <v>12587.425699375293</v>
      </c>
      <c r="K98" s="23">
        <f t="shared" si="55"/>
        <v>13422</v>
      </c>
      <c r="M98" s="1"/>
      <c r="N98" s="52"/>
      <c r="O98" s="51"/>
      <c r="P98" s="52"/>
      <c r="Q98" s="52"/>
      <c r="R98" s="52"/>
      <c r="S98" s="52"/>
      <c r="T98" s="52"/>
      <c r="U98" s="52"/>
      <c r="V98" s="52"/>
      <c r="W98" s="52"/>
    </row>
    <row r="99" spans="1:23" x14ac:dyDescent="0.25">
      <c r="A99" s="14" t="s">
        <v>26</v>
      </c>
      <c r="B99" s="23">
        <f t="shared" ref="B99:K99" si="56">B20*$W20</f>
        <v>14036.594769241718</v>
      </c>
      <c r="C99" s="23">
        <f t="shared" si="56"/>
        <v>14053.159591502686</v>
      </c>
      <c r="D99" s="23">
        <f t="shared" si="56"/>
        <v>13910.323823079385</v>
      </c>
      <c r="E99" s="23">
        <f t="shared" si="56"/>
        <v>13923.850805963775</v>
      </c>
      <c r="F99" s="23">
        <f t="shared" si="56"/>
        <v>13938.466825605807</v>
      </c>
      <c r="G99" s="23">
        <f t="shared" si="56"/>
        <v>14159.197381062519</v>
      </c>
      <c r="H99" s="23">
        <f t="shared" si="56"/>
        <v>14451.001914386363</v>
      </c>
      <c r="I99" s="23">
        <f t="shared" si="56"/>
        <v>14990.132427143009</v>
      </c>
      <c r="J99" s="23">
        <f t="shared" si="56"/>
        <v>15650.604561790555</v>
      </c>
      <c r="K99" s="23">
        <f t="shared" si="56"/>
        <v>16107.999999999998</v>
      </c>
      <c r="M99" s="1"/>
      <c r="N99" s="52"/>
      <c r="O99" s="51"/>
      <c r="P99" s="52"/>
      <c r="Q99" s="52"/>
      <c r="R99" s="52"/>
      <c r="S99" s="52"/>
      <c r="T99" s="52"/>
      <c r="U99" s="52"/>
      <c r="V99" s="52"/>
      <c r="W99" s="52"/>
    </row>
    <row r="100" spans="1:23" x14ac:dyDescent="0.25">
      <c r="A100" s="14" t="s">
        <v>27</v>
      </c>
      <c r="B100" s="23">
        <f t="shared" ref="B100:K100" si="57">B21*$W21</f>
        <v>18459.557346946269</v>
      </c>
      <c r="C100" s="23">
        <f t="shared" si="57"/>
        <v>18280.858496455985</v>
      </c>
      <c r="D100" s="23">
        <f t="shared" si="57"/>
        <v>18312.280558718034</v>
      </c>
      <c r="E100" s="23">
        <f t="shared" si="57"/>
        <v>18252.827304222214</v>
      </c>
      <c r="F100" s="23">
        <f t="shared" si="57"/>
        <v>18322.905284806639</v>
      </c>
      <c r="G100" s="23">
        <f t="shared" si="57"/>
        <v>18394.90475840709</v>
      </c>
      <c r="H100" s="23">
        <f t="shared" si="57"/>
        <v>18442.37693880299</v>
      </c>
      <c r="I100" s="23">
        <f t="shared" si="57"/>
        <v>18344.945939990452</v>
      </c>
      <c r="J100" s="23">
        <f t="shared" si="57"/>
        <v>18494.822395240368</v>
      </c>
      <c r="K100" s="23">
        <f t="shared" si="57"/>
        <v>18466</v>
      </c>
      <c r="M100" s="1"/>
      <c r="N100" s="52"/>
      <c r="O100" s="51"/>
      <c r="P100" s="52"/>
      <c r="Q100" s="52"/>
      <c r="R100" s="52"/>
      <c r="S100" s="52"/>
      <c r="T100" s="52"/>
      <c r="U100" s="52"/>
      <c r="V100" s="52"/>
      <c r="W100" s="52"/>
    </row>
    <row r="101" spans="1:23" x14ac:dyDescent="0.25">
      <c r="A101" s="14" t="s">
        <v>28</v>
      </c>
      <c r="B101" s="23">
        <f t="shared" ref="B101:B102" si="58">B22*$W22</f>
        <v>15314.465381795329</v>
      </c>
      <c r="C101" s="23">
        <f t="shared" ref="C101:K101" si="59">C22*$W22</f>
        <v>15507.48009846025</v>
      </c>
      <c r="D101" s="23">
        <f t="shared" si="59"/>
        <v>15840.256834607731</v>
      </c>
      <c r="E101" s="23">
        <f t="shared" si="59"/>
        <v>16105.678380643134</v>
      </c>
      <c r="F101" s="23">
        <f t="shared" si="59"/>
        <v>15999.593956216613</v>
      </c>
      <c r="G101" s="23">
        <f t="shared" si="59"/>
        <v>15905.086205090605</v>
      </c>
      <c r="H101" s="23">
        <f t="shared" si="59"/>
        <v>15937.921860270242</v>
      </c>
      <c r="I101" s="23">
        <f t="shared" si="59"/>
        <v>16048.847438986069</v>
      </c>
      <c r="J101" s="23">
        <f t="shared" si="59"/>
        <v>16132.409971718866</v>
      </c>
      <c r="K101" s="23">
        <f t="shared" si="59"/>
        <v>16076</v>
      </c>
      <c r="M101" s="1"/>
      <c r="N101" s="52"/>
      <c r="O101" s="51"/>
      <c r="P101" s="52"/>
      <c r="Q101" s="52"/>
      <c r="R101" s="52"/>
      <c r="S101" s="52"/>
      <c r="T101" s="52"/>
      <c r="U101" s="52"/>
      <c r="V101" s="52"/>
      <c r="W101" s="52"/>
    </row>
    <row r="102" spans="1:23" x14ac:dyDescent="0.25">
      <c r="A102" s="14" t="s">
        <v>35</v>
      </c>
      <c r="B102" s="23">
        <f t="shared" si="58"/>
        <v>6184.8495204882302</v>
      </c>
      <c r="C102" s="23">
        <f t="shared" ref="C102:K102" si="60">C23*$W23</f>
        <v>6294.1921534437661</v>
      </c>
      <c r="D102" s="23">
        <f t="shared" si="60"/>
        <v>6366.6092414995637</v>
      </c>
      <c r="E102" s="23">
        <f t="shared" si="60"/>
        <v>6624.7295553618133</v>
      </c>
      <c r="F102" s="23">
        <f t="shared" si="60"/>
        <v>7295.4838709677415</v>
      </c>
      <c r="G102" s="23">
        <f t="shared" si="60"/>
        <v>7727.4768962510898</v>
      </c>
      <c r="H102" s="23">
        <f t="shared" si="60"/>
        <v>7766.5534437663464</v>
      </c>
      <c r="I102" s="23">
        <f t="shared" si="60"/>
        <v>7907.085614646905</v>
      </c>
      <c r="J102" s="23">
        <f t="shared" si="60"/>
        <v>8239.4155187445504</v>
      </c>
      <c r="K102" s="23">
        <f t="shared" si="60"/>
        <v>8224</v>
      </c>
      <c r="M102" s="1"/>
      <c r="N102" s="52"/>
      <c r="O102" s="51"/>
      <c r="P102" s="52"/>
      <c r="Q102" s="52"/>
      <c r="R102" s="52"/>
      <c r="S102" s="52"/>
      <c r="T102" s="52"/>
      <c r="U102" s="52"/>
      <c r="V102" s="52"/>
      <c r="W102" s="52"/>
    </row>
    <row r="103" spans="1:23" x14ac:dyDescent="0.25">
      <c r="A103" s="3" t="s">
        <v>32</v>
      </c>
      <c r="B103" s="67">
        <f t="shared" ref="B103:K103" si="61">SUM(B82:B102)</f>
        <v>86250.879613650497</v>
      </c>
      <c r="C103" s="67">
        <f t="shared" si="61"/>
        <v>87050.737287210184</v>
      </c>
      <c r="D103" s="67">
        <f t="shared" si="61"/>
        <v>88167.739584026596</v>
      </c>
      <c r="E103" s="67">
        <f t="shared" si="61"/>
        <v>89519.468578692584</v>
      </c>
      <c r="F103" s="67">
        <f t="shared" si="61"/>
        <v>90965.534367476328</v>
      </c>
      <c r="G103" s="67">
        <f t="shared" si="61"/>
        <v>92372.259552334668</v>
      </c>
      <c r="H103" s="67">
        <f t="shared" si="61"/>
        <v>93600.620222818354</v>
      </c>
      <c r="I103" s="67">
        <f t="shared" si="61"/>
        <v>95084.285119613662</v>
      </c>
      <c r="J103" s="67">
        <f t="shared" si="61"/>
        <v>97073.648077811289</v>
      </c>
      <c r="K103" s="67">
        <f t="shared" si="61"/>
        <v>98124</v>
      </c>
      <c r="M103" s="1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x14ac:dyDescent="0.25">
      <c r="A104" s="2" t="s">
        <v>43</v>
      </c>
      <c r="B104" s="66">
        <f t="shared" ref="B104:K104" si="62">B50</f>
        <v>89938</v>
      </c>
      <c r="C104" s="65">
        <f t="shared" si="62"/>
        <v>91938</v>
      </c>
      <c r="D104" s="65">
        <f t="shared" si="62"/>
        <v>90402</v>
      </c>
      <c r="E104" s="65">
        <f t="shared" si="62"/>
        <v>88976</v>
      </c>
      <c r="F104" s="65">
        <f t="shared" si="62"/>
        <v>90907</v>
      </c>
      <c r="G104" s="65">
        <f t="shared" si="62"/>
        <v>90982</v>
      </c>
      <c r="H104" s="65">
        <f t="shared" si="62"/>
        <v>91972</v>
      </c>
      <c r="I104" s="65">
        <f t="shared" si="62"/>
        <v>92185</v>
      </c>
      <c r="J104" s="65">
        <f t="shared" si="62"/>
        <v>88766</v>
      </c>
      <c r="K104" s="65">
        <f t="shared" si="62"/>
        <v>98124</v>
      </c>
    </row>
    <row r="105" spans="1:23" x14ac:dyDescent="0.25">
      <c r="A105" s="1" t="s">
        <v>44</v>
      </c>
      <c r="B105" s="68">
        <f t="shared" ref="B105:K105" si="63">B103-B104</f>
        <v>-3687.120386349503</v>
      </c>
      <c r="C105" s="68">
        <f t="shared" si="63"/>
        <v>-4887.2627127898159</v>
      </c>
      <c r="D105" s="68">
        <f t="shared" si="63"/>
        <v>-2234.2604159734037</v>
      </c>
      <c r="E105" s="68">
        <f t="shared" si="63"/>
        <v>543.46857869258383</v>
      </c>
      <c r="F105" s="68">
        <f t="shared" si="63"/>
        <v>58.534367476328043</v>
      </c>
      <c r="G105" s="68">
        <f t="shared" si="63"/>
        <v>1390.2595523346681</v>
      </c>
      <c r="H105" s="68">
        <f t="shared" si="63"/>
        <v>1628.6202228183538</v>
      </c>
      <c r="I105" s="68">
        <f t="shared" si="63"/>
        <v>2899.2851196136617</v>
      </c>
      <c r="J105" s="68">
        <f t="shared" si="63"/>
        <v>8307.6480778112891</v>
      </c>
      <c r="K105" s="68">
        <f t="shared" si="63"/>
        <v>0</v>
      </c>
    </row>
  </sheetData>
  <pageMargins left="0.7" right="0.7" top="0.78740157499999996" bottom="0.78740157499999996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2EA-8077-4D3A-818C-62B0CA1A52AF}">
  <dimension ref="A7:Z99"/>
  <sheetViews>
    <sheetView topLeftCell="A9" workbookViewId="0">
      <selection activeCell="Z43" sqref="Q23:Z43"/>
    </sheetView>
  </sheetViews>
  <sheetFormatPr baseColWidth="10" defaultRowHeight="15" x14ac:dyDescent="0.25"/>
  <cols>
    <col min="1" max="2" width="3.28515625" customWidth="1"/>
    <col min="3" max="3" width="6.140625" customWidth="1"/>
    <col min="4" max="4" width="9.140625" customWidth="1"/>
    <col min="5" max="14" width="10.28515625" customWidth="1"/>
    <col min="15" max="15" width="6.28515625" customWidth="1"/>
    <col min="17" max="22" width="11.7109375" customWidth="1"/>
    <col min="23" max="26" width="13.140625" customWidth="1"/>
  </cols>
  <sheetData>
    <row r="7" spans="1:26" ht="18.75" x14ac:dyDescent="0.3">
      <c r="A7" s="24" t="s">
        <v>45</v>
      </c>
      <c r="P7" s="24" t="s">
        <v>69</v>
      </c>
    </row>
    <row r="9" spans="1:26" x14ac:dyDescent="0.25">
      <c r="E9" s="21" t="s">
        <v>0</v>
      </c>
      <c r="F9" s="21" t="s">
        <v>1</v>
      </c>
      <c r="G9" s="21" t="s">
        <v>2</v>
      </c>
      <c r="H9" s="21" t="s">
        <v>3</v>
      </c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  <c r="N9" s="21" t="s">
        <v>9</v>
      </c>
      <c r="Q9" s="21" t="s">
        <v>0</v>
      </c>
      <c r="R9" s="21" t="s">
        <v>1</v>
      </c>
      <c r="S9" s="21" t="s">
        <v>2</v>
      </c>
      <c r="T9" s="21" t="s">
        <v>3</v>
      </c>
      <c r="U9" s="21" t="s">
        <v>4</v>
      </c>
      <c r="V9" s="21" t="s">
        <v>5</v>
      </c>
      <c r="W9" s="21" t="s">
        <v>6</v>
      </c>
      <c r="X9" s="21" t="s">
        <v>7</v>
      </c>
      <c r="Y9" s="21" t="s">
        <v>8</v>
      </c>
      <c r="Z9" s="21" t="s">
        <v>9</v>
      </c>
    </row>
    <row r="10" spans="1:26" x14ac:dyDescent="0.25">
      <c r="A10" s="21" t="s">
        <v>46</v>
      </c>
      <c r="B10" s="21" t="s">
        <v>47</v>
      </c>
      <c r="C10" s="21" t="s">
        <v>10</v>
      </c>
      <c r="D10" s="21" t="s">
        <v>48</v>
      </c>
      <c r="E10" s="47">
        <v>567369</v>
      </c>
      <c r="F10" s="47">
        <v>573583</v>
      </c>
      <c r="G10" s="47">
        <v>579019</v>
      </c>
      <c r="H10" s="47">
        <v>584157</v>
      </c>
      <c r="I10" s="47">
        <v>586218</v>
      </c>
      <c r="J10" s="47">
        <v>597041</v>
      </c>
      <c r="K10" s="47">
        <v>602044</v>
      </c>
      <c r="L10" s="47">
        <v>604498</v>
      </c>
      <c r="M10" s="47">
        <v>601718</v>
      </c>
      <c r="N10" s="47">
        <v>595076</v>
      </c>
      <c r="P10" s="21" t="s">
        <v>70</v>
      </c>
      <c r="Q10" s="47">
        <v>112114</v>
      </c>
      <c r="R10" s="47">
        <v>113487</v>
      </c>
      <c r="S10" s="47">
        <v>114008</v>
      </c>
      <c r="T10" s="47">
        <v>115880</v>
      </c>
      <c r="U10" s="47">
        <v>115878</v>
      </c>
      <c r="V10" s="47">
        <v>119023</v>
      </c>
      <c r="W10" s="47">
        <v>116614</v>
      </c>
      <c r="X10" s="47">
        <v>116839</v>
      </c>
      <c r="Y10" s="47">
        <v>115383</v>
      </c>
      <c r="Z10" s="47">
        <v>113589</v>
      </c>
    </row>
    <row r="11" spans="1:26" x14ac:dyDescent="0.25">
      <c r="C11" s="21" t="s">
        <v>11</v>
      </c>
      <c r="D11" s="21" t="s">
        <v>49</v>
      </c>
      <c r="E11" s="47">
        <v>530937</v>
      </c>
      <c r="F11" s="47">
        <v>543993</v>
      </c>
      <c r="G11" s="47">
        <v>557950</v>
      </c>
      <c r="H11" s="47">
        <v>571614</v>
      </c>
      <c r="I11" s="47">
        <v>589118</v>
      </c>
      <c r="J11" s="47">
        <v>600853</v>
      </c>
      <c r="K11" s="47">
        <v>612180</v>
      </c>
      <c r="L11" s="47">
        <v>619473</v>
      </c>
      <c r="M11" s="47">
        <v>624084</v>
      </c>
      <c r="N11" s="47">
        <v>620355</v>
      </c>
      <c r="P11" s="21" t="s">
        <v>71</v>
      </c>
      <c r="Q11" s="47">
        <v>117242</v>
      </c>
      <c r="R11" s="47">
        <v>113452</v>
      </c>
      <c r="S11" s="47">
        <v>114923</v>
      </c>
      <c r="T11" s="47">
        <v>115572</v>
      </c>
      <c r="U11" s="47">
        <v>117932</v>
      </c>
      <c r="V11" s="47">
        <v>118568</v>
      </c>
      <c r="W11" s="47">
        <v>121975</v>
      </c>
      <c r="X11" s="47">
        <v>118762</v>
      </c>
      <c r="Y11" s="47">
        <v>118776</v>
      </c>
      <c r="Z11" s="47">
        <v>116591</v>
      </c>
    </row>
    <row r="12" spans="1:26" x14ac:dyDescent="0.25">
      <c r="C12" s="21" t="s">
        <v>12</v>
      </c>
      <c r="D12" s="21" t="s">
        <v>50</v>
      </c>
      <c r="E12" s="47">
        <v>485964</v>
      </c>
      <c r="F12" s="47">
        <v>494283</v>
      </c>
      <c r="G12" s="47">
        <v>509132</v>
      </c>
      <c r="H12" s="47">
        <v>526262</v>
      </c>
      <c r="I12" s="47">
        <v>541807</v>
      </c>
      <c r="J12" s="47">
        <v>563100</v>
      </c>
      <c r="K12" s="47">
        <v>580453</v>
      </c>
      <c r="L12" s="47">
        <v>595758</v>
      </c>
      <c r="M12" s="47">
        <v>609019</v>
      </c>
      <c r="N12" s="47">
        <v>622367</v>
      </c>
      <c r="P12" s="21" t="s">
        <v>72</v>
      </c>
      <c r="Q12" s="47">
        <v>114285</v>
      </c>
      <c r="R12" s="47">
        <v>118224</v>
      </c>
      <c r="S12" s="47">
        <v>114560</v>
      </c>
      <c r="T12" s="47">
        <v>116389</v>
      </c>
      <c r="U12" s="47">
        <v>117126</v>
      </c>
      <c r="V12" s="47">
        <v>120165</v>
      </c>
      <c r="W12" s="47">
        <v>120381</v>
      </c>
      <c r="X12" s="47">
        <v>123525</v>
      </c>
      <c r="Y12" s="47">
        <v>120030</v>
      </c>
      <c r="Z12" s="47">
        <v>119425</v>
      </c>
    </row>
    <row r="13" spans="1:26" x14ac:dyDescent="0.25">
      <c r="C13" s="21" t="s">
        <v>13</v>
      </c>
      <c r="D13" s="21" t="s">
        <v>51</v>
      </c>
      <c r="E13" s="47">
        <v>592376</v>
      </c>
      <c r="F13" s="47">
        <v>564627</v>
      </c>
      <c r="G13" s="47">
        <v>543627</v>
      </c>
      <c r="H13" s="47">
        <v>527236</v>
      </c>
      <c r="I13" s="47">
        <v>522472</v>
      </c>
      <c r="J13" s="47">
        <v>529612</v>
      </c>
      <c r="K13" s="47">
        <v>544838</v>
      </c>
      <c r="L13" s="47">
        <v>559513</v>
      </c>
      <c r="M13" s="47">
        <v>568909</v>
      </c>
      <c r="N13" s="47">
        <v>576576</v>
      </c>
      <c r="P13" s="21" t="s">
        <v>73</v>
      </c>
      <c r="Q13" s="47">
        <v>112444</v>
      </c>
      <c r="R13" s="47">
        <v>115175</v>
      </c>
      <c r="S13" s="47">
        <v>119284</v>
      </c>
      <c r="T13" s="47">
        <v>115824</v>
      </c>
      <c r="U13" s="47">
        <v>117959</v>
      </c>
      <c r="V13" s="47">
        <v>119153</v>
      </c>
      <c r="W13" s="47">
        <v>122058</v>
      </c>
      <c r="X13" s="47">
        <v>121822</v>
      </c>
      <c r="Y13" s="47">
        <v>124681</v>
      </c>
      <c r="Z13" s="47">
        <v>120470</v>
      </c>
    </row>
    <row r="14" spans="1:26" x14ac:dyDescent="0.25">
      <c r="C14" s="21" t="s">
        <v>14</v>
      </c>
      <c r="D14" s="21" t="s">
        <v>52</v>
      </c>
      <c r="E14" s="47">
        <v>650862</v>
      </c>
      <c r="F14" s="47">
        <v>667153</v>
      </c>
      <c r="G14" s="47">
        <v>671940</v>
      </c>
      <c r="H14" s="47">
        <v>671529</v>
      </c>
      <c r="I14" s="47">
        <v>656448</v>
      </c>
      <c r="J14" s="47">
        <v>640179</v>
      </c>
      <c r="K14" s="47">
        <v>616919</v>
      </c>
      <c r="L14" s="47">
        <v>597593</v>
      </c>
      <c r="M14" s="47">
        <v>587699</v>
      </c>
      <c r="N14" s="47">
        <v>579464</v>
      </c>
      <c r="P14" s="21" t="s">
        <v>74</v>
      </c>
      <c r="Q14" s="47">
        <v>111284</v>
      </c>
      <c r="R14" s="47">
        <v>113245</v>
      </c>
      <c r="S14" s="47">
        <v>116244</v>
      </c>
      <c r="T14" s="47">
        <v>120492</v>
      </c>
      <c r="U14" s="47">
        <v>117323</v>
      </c>
      <c r="V14" s="47">
        <v>120132</v>
      </c>
      <c r="W14" s="47">
        <v>121016</v>
      </c>
      <c r="X14" s="47">
        <v>123550</v>
      </c>
      <c r="Y14" s="47">
        <v>122848</v>
      </c>
      <c r="Z14" s="47">
        <v>125001</v>
      </c>
    </row>
    <row r="15" spans="1:26" x14ac:dyDescent="0.25">
      <c r="C15" s="21" t="s">
        <v>15</v>
      </c>
      <c r="D15" s="21" t="s">
        <v>53</v>
      </c>
      <c r="E15" s="47">
        <v>595136</v>
      </c>
      <c r="F15" s="47">
        <v>609060</v>
      </c>
      <c r="G15" s="47">
        <v>631255</v>
      </c>
      <c r="H15" s="47">
        <v>655755</v>
      </c>
      <c r="I15" s="47">
        <v>682413</v>
      </c>
      <c r="J15" s="47">
        <v>711687</v>
      </c>
      <c r="K15" s="47">
        <v>734003</v>
      </c>
      <c r="L15" s="47">
        <v>741322</v>
      </c>
      <c r="M15" s="47">
        <v>739696</v>
      </c>
      <c r="N15" s="47">
        <v>717759</v>
      </c>
      <c r="P15" s="46" t="s">
        <v>36</v>
      </c>
      <c r="Q15" s="47">
        <f>SUM(Q11:Q14)</f>
        <v>455255</v>
      </c>
      <c r="R15" s="47">
        <f t="shared" ref="R15" si="0">SUM(R11:R14)</f>
        <v>460096</v>
      </c>
      <c r="S15" s="47">
        <f t="shared" ref="S15" si="1">SUM(S11:S14)</f>
        <v>465011</v>
      </c>
      <c r="T15" s="47">
        <f t="shared" ref="T15" si="2">SUM(T11:T14)</f>
        <v>468277</v>
      </c>
      <c r="U15" s="47">
        <f t="shared" ref="U15" si="3">SUM(U11:U14)</f>
        <v>470340</v>
      </c>
      <c r="V15" s="47">
        <f t="shared" ref="V15" si="4">SUM(V11:V14)</f>
        <v>478018</v>
      </c>
      <c r="W15" s="47">
        <f t="shared" ref="W15" si="5">SUM(W11:W14)</f>
        <v>485430</v>
      </c>
      <c r="X15" s="47">
        <f t="shared" ref="X15" si="6">SUM(X11:X14)</f>
        <v>487659</v>
      </c>
      <c r="Y15" s="47">
        <f t="shared" ref="Y15" si="7">SUM(Y11:Y14)</f>
        <v>486335</v>
      </c>
      <c r="Z15" s="47">
        <f t="shared" ref="Z15" si="8">SUM(Z11:Z14)</f>
        <v>481487</v>
      </c>
    </row>
    <row r="16" spans="1:26" x14ac:dyDescent="0.25">
      <c r="C16" s="21" t="s">
        <v>16</v>
      </c>
      <c r="D16" s="21" t="s">
        <v>54</v>
      </c>
      <c r="E16" s="47">
        <v>585111</v>
      </c>
      <c r="F16" s="47">
        <v>591487</v>
      </c>
      <c r="G16" s="47">
        <v>599989</v>
      </c>
      <c r="H16" s="47">
        <v>609378</v>
      </c>
      <c r="I16" s="47">
        <v>619071</v>
      </c>
      <c r="J16" s="47">
        <v>641176</v>
      </c>
      <c r="K16" s="47">
        <v>662493</v>
      </c>
      <c r="L16" s="47">
        <v>690141</v>
      </c>
      <c r="M16" s="47">
        <v>715891</v>
      </c>
      <c r="N16" s="47">
        <v>739949</v>
      </c>
    </row>
    <row r="17" spans="3:26" x14ac:dyDescent="0.25">
      <c r="C17" s="21" t="s">
        <v>17</v>
      </c>
      <c r="D17" s="21" t="s">
        <v>55</v>
      </c>
      <c r="E17" s="47">
        <v>625948</v>
      </c>
      <c r="F17" s="47">
        <v>616777</v>
      </c>
      <c r="G17" s="47">
        <v>608912</v>
      </c>
      <c r="H17" s="47">
        <v>604368</v>
      </c>
      <c r="I17" s="47">
        <v>608570</v>
      </c>
      <c r="J17" s="47">
        <v>617317</v>
      </c>
      <c r="K17" s="47">
        <v>628193</v>
      </c>
      <c r="L17" s="47">
        <v>640119</v>
      </c>
      <c r="M17" s="47">
        <v>650598</v>
      </c>
      <c r="N17" s="47">
        <v>658730</v>
      </c>
      <c r="P17" s="21" t="s">
        <v>67</v>
      </c>
      <c r="Q17" s="25">
        <v>15482</v>
      </c>
      <c r="R17" s="25">
        <v>15721</v>
      </c>
      <c r="S17" s="25">
        <v>15880</v>
      </c>
      <c r="T17" s="25">
        <v>16526</v>
      </c>
      <c r="U17" s="25">
        <v>18454</v>
      </c>
      <c r="V17" s="25">
        <v>19574</v>
      </c>
      <c r="W17" s="25">
        <v>19580</v>
      </c>
      <c r="X17" s="25">
        <v>19989</v>
      </c>
      <c r="Y17" s="25">
        <v>20776</v>
      </c>
      <c r="Z17" s="25">
        <v>20491</v>
      </c>
    </row>
    <row r="18" spans="3:26" x14ac:dyDescent="0.25">
      <c r="C18" s="21" t="s">
        <v>18</v>
      </c>
      <c r="D18" s="21" t="s">
        <v>56</v>
      </c>
      <c r="E18" s="47">
        <v>645713</v>
      </c>
      <c r="F18" s="47">
        <v>640696</v>
      </c>
      <c r="G18" s="47">
        <v>641199</v>
      </c>
      <c r="H18" s="47">
        <v>650114</v>
      </c>
      <c r="I18" s="47">
        <v>651944</v>
      </c>
      <c r="J18" s="47">
        <v>647816</v>
      </c>
      <c r="K18" s="47">
        <v>641675</v>
      </c>
      <c r="L18" s="47">
        <v>635836</v>
      </c>
      <c r="M18" s="47">
        <v>631263</v>
      </c>
      <c r="N18" s="47">
        <v>634235</v>
      </c>
      <c r="P18" s="21" t="s">
        <v>68</v>
      </c>
      <c r="Q18" s="25">
        <v>1770</v>
      </c>
      <c r="R18" s="25">
        <v>1836</v>
      </c>
      <c r="S18" s="25">
        <v>1879</v>
      </c>
      <c r="T18" s="25">
        <v>1953</v>
      </c>
      <c r="U18" s="25">
        <v>1896</v>
      </c>
      <c r="V18" s="25">
        <v>1981</v>
      </c>
      <c r="W18" s="25">
        <v>2084</v>
      </c>
      <c r="X18" s="25">
        <v>2067</v>
      </c>
      <c r="Y18" s="25">
        <v>2207</v>
      </c>
      <c r="Z18" s="25">
        <v>2449</v>
      </c>
    </row>
    <row r="19" spans="3:26" x14ac:dyDescent="0.25">
      <c r="C19" s="21" t="s">
        <v>19</v>
      </c>
      <c r="D19" s="21" t="s">
        <v>57</v>
      </c>
      <c r="E19" s="47">
        <v>662411</v>
      </c>
      <c r="F19" s="47">
        <v>677490</v>
      </c>
      <c r="G19" s="47">
        <v>681129</v>
      </c>
      <c r="H19" s="47">
        <v>670744</v>
      </c>
      <c r="I19" s="47">
        <v>662423</v>
      </c>
      <c r="J19" s="47">
        <v>658991</v>
      </c>
      <c r="K19" s="47">
        <v>656677</v>
      </c>
      <c r="L19" s="47">
        <v>658339</v>
      </c>
      <c r="M19" s="47">
        <v>667092</v>
      </c>
      <c r="N19" s="47">
        <v>667227</v>
      </c>
      <c r="P19" s="21" t="s">
        <v>35</v>
      </c>
      <c r="Q19" s="45">
        <f>SUM(Q17:Q18)</f>
        <v>17252</v>
      </c>
      <c r="R19" s="45">
        <f t="shared" ref="R19:Z19" si="9">SUM(R17:R18)</f>
        <v>17557</v>
      </c>
      <c r="S19" s="45">
        <f t="shared" si="9"/>
        <v>17759</v>
      </c>
      <c r="T19" s="45">
        <f t="shared" si="9"/>
        <v>18479</v>
      </c>
      <c r="U19" s="45">
        <f t="shared" si="9"/>
        <v>20350</v>
      </c>
      <c r="V19" s="45">
        <f t="shared" si="9"/>
        <v>21555</v>
      </c>
      <c r="W19" s="45">
        <f t="shared" si="9"/>
        <v>21664</v>
      </c>
      <c r="X19" s="45">
        <f t="shared" si="9"/>
        <v>22056</v>
      </c>
      <c r="Y19" s="45">
        <f t="shared" si="9"/>
        <v>22983</v>
      </c>
      <c r="Z19" s="45">
        <f t="shared" si="9"/>
        <v>22940</v>
      </c>
    </row>
    <row r="20" spans="3:26" x14ac:dyDescent="0.25">
      <c r="C20" s="21" t="s">
        <v>20</v>
      </c>
      <c r="D20" s="21" t="s">
        <v>58</v>
      </c>
      <c r="E20" s="47">
        <v>584502</v>
      </c>
      <c r="F20" s="47">
        <v>588708</v>
      </c>
      <c r="G20" s="47">
        <v>600575</v>
      </c>
      <c r="H20" s="47">
        <v>622044</v>
      </c>
      <c r="I20" s="47">
        <v>644465</v>
      </c>
      <c r="J20" s="47">
        <v>666684</v>
      </c>
      <c r="K20" s="47">
        <v>683300</v>
      </c>
      <c r="L20" s="47">
        <v>687849</v>
      </c>
      <c r="M20" s="47">
        <v>677755</v>
      </c>
      <c r="N20" s="47">
        <v>668572</v>
      </c>
    </row>
    <row r="21" spans="3:26" x14ac:dyDescent="0.25">
      <c r="C21" s="21" t="s">
        <v>21</v>
      </c>
      <c r="D21" s="21" t="s">
        <v>59</v>
      </c>
      <c r="E21" s="47">
        <v>574437</v>
      </c>
      <c r="F21" s="47">
        <v>576186</v>
      </c>
      <c r="G21" s="47">
        <v>576035</v>
      </c>
      <c r="H21" s="47">
        <v>579308</v>
      </c>
      <c r="I21" s="47">
        <v>580194</v>
      </c>
      <c r="J21" s="47">
        <v>581418</v>
      </c>
      <c r="K21" s="47">
        <v>586614</v>
      </c>
      <c r="L21" s="47">
        <v>598967</v>
      </c>
      <c r="M21" s="47">
        <v>620108</v>
      </c>
      <c r="N21" s="47">
        <v>641673</v>
      </c>
    </row>
    <row r="22" spans="3:26" x14ac:dyDescent="0.25">
      <c r="C22" s="21" t="s">
        <v>22</v>
      </c>
      <c r="D22" s="21" t="s">
        <v>60</v>
      </c>
      <c r="E22" s="47">
        <v>597421</v>
      </c>
      <c r="F22" s="47">
        <v>583567</v>
      </c>
      <c r="G22" s="47">
        <v>571895</v>
      </c>
      <c r="H22" s="47">
        <v>561962</v>
      </c>
      <c r="I22" s="47">
        <v>558647</v>
      </c>
      <c r="J22" s="47">
        <v>562422</v>
      </c>
      <c r="K22" s="47">
        <v>564707</v>
      </c>
      <c r="L22" s="47">
        <v>565066</v>
      </c>
      <c r="M22" s="47">
        <v>568390</v>
      </c>
      <c r="N22" s="47">
        <v>569226</v>
      </c>
      <c r="Q22" s="3" t="s">
        <v>0</v>
      </c>
      <c r="R22" s="3" t="s">
        <v>1</v>
      </c>
      <c r="S22" s="3" t="s">
        <v>2</v>
      </c>
      <c r="T22" s="3" t="s">
        <v>3</v>
      </c>
      <c r="U22" s="3" t="s">
        <v>4</v>
      </c>
      <c r="V22" s="3" t="s">
        <v>5</v>
      </c>
      <c r="W22" s="3" t="s">
        <v>6</v>
      </c>
      <c r="X22" s="3" t="s">
        <v>7</v>
      </c>
      <c r="Y22" s="3" t="s">
        <v>8</v>
      </c>
      <c r="Z22" s="3" t="s">
        <v>9</v>
      </c>
    </row>
    <row r="23" spans="3:26" x14ac:dyDescent="0.25">
      <c r="C23" s="21" t="s">
        <v>23</v>
      </c>
      <c r="D23" s="21" t="s">
        <v>61</v>
      </c>
      <c r="E23" s="47">
        <v>578463</v>
      </c>
      <c r="F23" s="47">
        <v>595931</v>
      </c>
      <c r="G23" s="47">
        <v>603356</v>
      </c>
      <c r="H23" s="47">
        <v>599138</v>
      </c>
      <c r="I23" s="47">
        <v>588931</v>
      </c>
      <c r="J23" s="47">
        <v>573266</v>
      </c>
      <c r="K23" s="47">
        <v>560392</v>
      </c>
      <c r="L23" s="47">
        <v>549311</v>
      </c>
      <c r="M23" s="47">
        <v>540048</v>
      </c>
      <c r="N23" s="47">
        <v>536734</v>
      </c>
      <c r="P23" s="14">
        <v>0</v>
      </c>
      <c r="Q23" s="48">
        <v>112114</v>
      </c>
      <c r="R23" s="48">
        <v>113487</v>
      </c>
      <c r="S23" s="48">
        <v>114008</v>
      </c>
      <c r="T23" s="48">
        <v>115880</v>
      </c>
      <c r="U23" s="48">
        <v>115878</v>
      </c>
      <c r="V23" s="48">
        <v>119023</v>
      </c>
      <c r="W23" s="48">
        <v>116614</v>
      </c>
      <c r="X23" s="48">
        <v>116839</v>
      </c>
      <c r="Y23" s="48">
        <v>115383</v>
      </c>
      <c r="Z23" s="48">
        <v>113589</v>
      </c>
    </row>
    <row r="24" spans="3:26" x14ac:dyDescent="0.25">
      <c r="C24" s="21" t="s">
        <v>24</v>
      </c>
      <c r="D24" s="21" t="s">
        <v>62</v>
      </c>
      <c r="E24" s="47">
        <v>401432</v>
      </c>
      <c r="F24" s="47">
        <v>422593</v>
      </c>
      <c r="G24" s="47">
        <v>448830</v>
      </c>
      <c r="H24" s="47">
        <v>479257</v>
      </c>
      <c r="I24" s="47">
        <v>511169</v>
      </c>
      <c r="J24" s="47">
        <v>539911</v>
      </c>
      <c r="K24" s="47">
        <v>556484</v>
      </c>
      <c r="L24" s="47">
        <v>563648</v>
      </c>
      <c r="M24" s="47">
        <v>560415</v>
      </c>
      <c r="N24" s="47">
        <v>550617</v>
      </c>
      <c r="P24" s="18" t="s">
        <v>36</v>
      </c>
      <c r="Q24" s="48">
        <v>455255</v>
      </c>
      <c r="R24" s="48">
        <v>460096</v>
      </c>
      <c r="S24" s="48">
        <v>465011</v>
      </c>
      <c r="T24" s="48">
        <v>468277</v>
      </c>
      <c r="U24" s="48">
        <v>470340</v>
      </c>
      <c r="V24" s="48">
        <v>478018</v>
      </c>
      <c r="W24" s="48">
        <v>485430</v>
      </c>
      <c r="X24" s="48">
        <v>487659</v>
      </c>
      <c r="Y24" s="48">
        <v>486335</v>
      </c>
      <c r="Z24" s="48">
        <v>481487</v>
      </c>
    </row>
    <row r="25" spans="3:26" x14ac:dyDescent="0.25">
      <c r="C25" s="21" t="s">
        <v>25</v>
      </c>
      <c r="D25" s="21" t="s">
        <v>63</v>
      </c>
      <c r="E25" s="47">
        <v>306555</v>
      </c>
      <c r="F25" s="47">
        <v>311611</v>
      </c>
      <c r="G25" s="47">
        <v>322304</v>
      </c>
      <c r="H25" s="47">
        <v>335081</v>
      </c>
      <c r="I25" s="47">
        <v>345477</v>
      </c>
      <c r="J25" s="47">
        <v>356786</v>
      </c>
      <c r="K25" s="47">
        <v>376600</v>
      </c>
      <c r="L25" s="47">
        <v>400619</v>
      </c>
      <c r="M25" s="47">
        <v>428598</v>
      </c>
      <c r="N25" s="47">
        <v>457015</v>
      </c>
      <c r="P25" s="1" t="s">
        <v>11</v>
      </c>
      <c r="Q25" s="49">
        <v>530937</v>
      </c>
      <c r="R25" s="49">
        <v>543993</v>
      </c>
      <c r="S25" s="49">
        <v>557950</v>
      </c>
      <c r="T25" s="49">
        <v>571614</v>
      </c>
      <c r="U25" s="49">
        <v>589118</v>
      </c>
      <c r="V25" s="49">
        <v>600853</v>
      </c>
      <c r="W25" s="49">
        <v>612180</v>
      </c>
      <c r="X25" s="49">
        <v>619473</v>
      </c>
      <c r="Y25" s="49">
        <v>624084</v>
      </c>
      <c r="Z25" s="49">
        <v>620355</v>
      </c>
    </row>
    <row r="26" spans="3:26" x14ac:dyDescent="0.25">
      <c r="C26" s="21" t="s">
        <v>26</v>
      </c>
      <c r="D26" s="21" t="s">
        <v>64</v>
      </c>
      <c r="E26" s="47">
        <v>244891</v>
      </c>
      <c r="F26" s="47">
        <v>245180</v>
      </c>
      <c r="G26" s="47">
        <v>242688</v>
      </c>
      <c r="H26" s="47">
        <v>242924</v>
      </c>
      <c r="I26" s="47">
        <v>243179</v>
      </c>
      <c r="J26" s="47">
        <v>247030</v>
      </c>
      <c r="K26" s="47">
        <v>252121</v>
      </c>
      <c r="L26" s="47">
        <v>261527</v>
      </c>
      <c r="M26" s="47">
        <v>273050</v>
      </c>
      <c r="N26" s="47">
        <v>281030</v>
      </c>
      <c r="P26" s="1" t="s">
        <v>12</v>
      </c>
      <c r="Q26" s="49">
        <v>485964</v>
      </c>
      <c r="R26" s="49">
        <v>494283</v>
      </c>
      <c r="S26" s="49">
        <v>509132</v>
      </c>
      <c r="T26" s="49">
        <v>526262</v>
      </c>
      <c r="U26" s="49">
        <v>541807</v>
      </c>
      <c r="V26" s="49">
        <v>563100</v>
      </c>
      <c r="W26" s="49">
        <v>580453</v>
      </c>
      <c r="X26" s="49">
        <v>595758</v>
      </c>
      <c r="Y26" s="49">
        <v>609019</v>
      </c>
      <c r="Z26" s="49">
        <v>622367</v>
      </c>
    </row>
    <row r="27" spans="3:26" x14ac:dyDescent="0.25">
      <c r="C27" s="21" t="s">
        <v>27</v>
      </c>
      <c r="D27" s="21" t="s">
        <v>65</v>
      </c>
      <c r="E27" s="47">
        <v>163317</v>
      </c>
      <c r="F27" s="47">
        <v>161736</v>
      </c>
      <c r="G27" s="47">
        <v>162014</v>
      </c>
      <c r="H27" s="47">
        <v>161488</v>
      </c>
      <c r="I27" s="47">
        <v>162108</v>
      </c>
      <c r="J27" s="47">
        <v>162745</v>
      </c>
      <c r="K27" s="47">
        <v>163165</v>
      </c>
      <c r="L27" s="47">
        <v>162303</v>
      </c>
      <c r="M27" s="47">
        <v>163629</v>
      </c>
      <c r="N27" s="47">
        <v>163374</v>
      </c>
      <c r="P27" s="1" t="s">
        <v>13</v>
      </c>
      <c r="Q27" s="49">
        <v>592376</v>
      </c>
      <c r="R27" s="49">
        <v>564627</v>
      </c>
      <c r="S27" s="49">
        <v>543627</v>
      </c>
      <c r="T27" s="49">
        <v>527236</v>
      </c>
      <c r="U27" s="49">
        <v>522472</v>
      </c>
      <c r="V27" s="49">
        <v>529612</v>
      </c>
      <c r="W27" s="49">
        <v>544838</v>
      </c>
      <c r="X27" s="49">
        <v>559513</v>
      </c>
      <c r="Y27" s="49">
        <v>568909</v>
      </c>
      <c r="Z27" s="49">
        <v>576576</v>
      </c>
    </row>
    <row r="28" spans="3:26" x14ac:dyDescent="0.25">
      <c r="C28" s="21" t="s">
        <v>28</v>
      </c>
      <c r="D28" s="21" t="s">
        <v>66</v>
      </c>
      <c r="E28" s="47">
        <v>72758</v>
      </c>
      <c r="F28" s="47">
        <v>73675</v>
      </c>
      <c r="G28" s="47">
        <v>75256</v>
      </c>
      <c r="H28" s="47">
        <v>76517</v>
      </c>
      <c r="I28" s="47">
        <v>76013</v>
      </c>
      <c r="J28" s="47">
        <v>75564</v>
      </c>
      <c r="K28" s="47">
        <v>75720</v>
      </c>
      <c r="L28" s="47">
        <v>76247</v>
      </c>
      <c r="M28" s="47">
        <v>76644</v>
      </c>
      <c r="N28" s="47">
        <v>76376</v>
      </c>
      <c r="P28" s="1" t="s">
        <v>14</v>
      </c>
      <c r="Q28" s="49">
        <v>650862</v>
      </c>
      <c r="R28" s="49">
        <v>667153</v>
      </c>
      <c r="S28" s="49">
        <v>671940</v>
      </c>
      <c r="T28" s="49">
        <v>671529</v>
      </c>
      <c r="U28" s="49">
        <v>656448</v>
      </c>
      <c r="V28" s="49">
        <v>640179</v>
      </c>
      <c r="W28" s="49">
        <v>616919</v>
      </c>
      <c r="X28" s="49">
        <v>597593</v>
      </c>
      <c r="Y28" s="49">
        <v>587699</v>
      </c>
      <c r="Z28" s="49">
        <v>579464</v>
      </c>
    </row>
    <row r="29" spans="3:26" x14ac:dyDescent="0.25">
      <c r="C29" s="21" t="s">
        <v>29</v>
      </c>
      <c r="D29" s="21" t="s">
        <v>67</v>
      </c>
      <c r="E29" s="47">
        <v>15482</v>
      </c>
      <c r="F29" s="47">
        <v>15721</v>
      </c>
      <c r="G29" s="47">
        <v>15880</v>
      </c>
      <c r="H29" s="47">
        <v>16526</v>
      </c>
      <c r="I29" s="47">
        <v>18454</v>
      </c>
      <c r="J29" s="47">
        <v>19574</v>
      </c>
      <c r="K29" s="47">
        <v>19580</v>
      </c>
      <c r="L29" s="47">
        <v>19989</v>
      </c>
      <c r="M29" s="47">
        <v>20776</v>
      </c>
      <c r="N29" s="47">
        <v>20491</v>
      </c>
      <c r="P29" s="1" t="s">
        <v>15</v>
      </c>
      <c r="Q29" s="49">
        <v>595136</v>
      </c>
      <c r="R29" s="49">
        <v>609060</v>
      </c>
      <c r="S29" s="49">
        <v>631255</v>
      </c>
      <c r="T29" s="49">
        <v>655755</v>
      </c>
      <c r="U29" s="49">
        <v>682413</v>
      </c>
      <c r="V29" s="49">
        <v>711687</v>
      </c>
      <c r="W29" s="49">
        <v>734003</v>
      </c>
      <c r="X29" s="49">
        <v>741322</v>
      </c>
      <c r="Y29" s="49">
        <v>739696</v>
      </c>
      <c r="Z29" s="49">
        <v>717759</v>
      </c>
    </row>
    <row r="30" spans="3:26" x14ac:dyDescent="0.25">
      <c r="C30" s="21" t="s">
        <v>30</v>
      </c>
      <c r="D30" s="21" t="s">
        <v>68</v>
      </c>
      <c r="E30" s="47">
        <v>1770</v>
      </c>
      <c r="F30" s="47">
        <v>1836</v>
      </c>
      <c r="G30" s="47">
        <v>1879</v>
      </c>
      <c r="H30" s="47">
        <v>1953</v>
      </c>
      <c r="I30" s="47">
        <v>1896</v>
      </c>
      <c r="J30" s="47">
        <v>1981</v>
      </c>
      <c r="K30" s="47">
        <v>2084</v>
      </c>
      <c r="L30" s="47">
        <v>2067</v>
      </c>
      <c r="M30" s="47">
        <v>2207</v>
      </c>
      <c r="N30" s="47">
        <v>2449</v>
      </c>
      <c r="P30" s="1" t="s">
        <v>16</v>
      </c>
      <c r="Q30" s="49">
        <v>585111</v>
      </c>
      <c r="R30" s="49">
        <v>591487</v>
      </c>
      <c r="S30" s="49">
        <v>599989</v>
      </c>
      <c r="T30" s="49">
        <v>609378</v>
      </c>
      <c r="U30" s="49">
        <v>619071</v>
      </c>
      <c r="V30" s="49">
        <v>641176</v>
      </c>
      <c r="W30" s="49">
        <v>662493</v>
      </c>
      <c r="X30" s="49">
        <v>690141</v>
      </c>
      <c r="Y30" s="49">
        <v>715891</v>
      </c>
      <c r="Z30" s="49">
        <v>739949</v>
      </c>
    </row>
    <row r="31" spans="3:26" x14ac:dyDescent="0.25">
      <c r="P31" s="1" t="s">
        <v>17</v>
      </c>
      <c r="Q31" s="49">
        <v>625948</v>
      </c>
      <c r="R31" s="49">
        <v>616777</v>
      </c>
      <c r="S31" s="49">
        <v>608912</v>
      </c>
      <c r="T31" s="49">
        <v>604368</v>
      </c>
      <c r="U31" s="49">
        <v>608570</v>
      </c>
      <c r="V31" s="49">
        <v>617317</v>
      </c>
      <c r="W31" s="49">
        <v>628193</v>
      </c>
      <c r="X31" s="49">
        <v>640119</v>
      </c>
      <c r="Y31" s="49">
        <v>650598</v>
      </c>
      <c r="Z31" s="49">
        <v>658730</v>
      </c>
    </row>
    <row r="32" spans="3:26" ht="14.25" customHeight="1" x14ac:dyDescent="0.3">
      <c r="D32" s="24"/>
      <c r="P32" s="1" t="s">
        <v>18</v>
      </c>
      <c r="Q32" s="49">
        <v>645713</v>
      </c>
      <c r="R32" s="49">
        <v>640696</v>
      </c>
      <c r="S32" s="49">
        <v>641199</v>
      </c>
      <c r="T32" s="49">
        <v>650114</v>
      </c>
      <c r="U32" s="49">
        <v>651944</v>
      </c>
      <c r="V32" s="49">
        <v>647816</v>
      </c>
      <c r="W32" s="49">
        <v>641675</v>
      </c>
      <c r="X32" s="49">
        <v>635836</v>
      </c>
      <c r="Y32" s="49">
        <v>631263</v>
      </c>
      <c r="Z32" s="49">
        <v>634235</v>
      </c>
    </row>
    <row r="33" spans="1:26" x14ac:dyDescent="0.25">
      <c r="P33" s="1" t="s">
        <v>19</v>
      </c>
      <c r="Q33" s="49">
        <v>662411</v>
      </c>
      <c r="R33" s="49">
        <v>677490</v>
      </c>
      <c r="S33" s="49">
        <v>681129</v>
      </c>
      <c r="T33" s="49">
        <v>670744</v>
      </c>
      <c r="U33" s="49">
        <v>662423</v>
      </c>
      <c r="V33" s="49">
        <v>658991</v>
      </c>
      <c r="W33" s="49">
        <v>656677</v>
      </c>
      <c r="X33" s="49">
        <v>658339</v>
      </c>
      <c r="Y33" s="49">
        <v>667092</v>
      </c>
      <c r="Z33" s="49">
        <v>667227</v>
      </c>
    </row>
    <row r="34" spans="1:26" x14ac:dyDescent="0.25">
      <c r="E34" s="26"/>
      <c r="F34" s="21"/>
      <c r="G34" s="21"/>
      <c r="H34" s="21"/>
      <c r="I34" s="21"/>
      <c r="J34" s="21"/>
      <c r="K34" s="21"/>
      <c r="L34" s="21"/>
      <c r="M34" s="21"/>
      <c r="N34" s="21"/>
      <c r="P34" s="1" t="s">
        <v>20</v>
      </c>
      <c r="Q34" s="49">
        <v>584502</v>
      </c>
      <c r="R34" s="49">
        <v>588708</v>
      </c>
      <c r="S34" s="49">
        <v>600575</v>
      </c>
      <c r="T34" s="49">
        <v>622044</v>
      </c>
      <c r="U34" s="49">
        <v>644465</v>
      </c>
      <c r="V34" s="49">
        <v>666684</v>
      </c>
      <c r="W34" s="49">
        <v>683300</v>
      </c>
      <c r="X34" s="49">
        <v>687849</v>
      </c>
      <c r="Y34" s="49">
        <v>677755</v>
      </c>
      <c r="Z34" s="49">
        <v>668572</v>
      </c>
    </row>
    <row r="35" spans="1:26" x14ac:dyDescent="0.25">
      <c r="D35" s="21"/>
      <c r="E35" s="26"/>
      <c r="F35" s="26"/>
      <c r="G35" s="26"/>
      <c r="H35" s="26"/>
      <c r="I35" s="26"/>
      <c r="J35" s="26"/>
      <c r="K35" s="26"/>
      <c r="L35" s="26"/>
      <c r="M35" s="26"/>
      <c r="N35" s="26"/>
      <c r="P35" s="1" t="s">
        <v>21</v>
      </c>
      <c r="Q35" s="49">
        <v>574437</v>
      </c>
      <c r="R35" s="49">
        <v>576186</v>
      </c>
      <c r="S35" s="49">
        <v>576035</v>
      </c>
      <c r="T35" s="49">
        <v>579308</v>
      </c>
      <c r="U35" s="49">
        <v>580194</v>
      </c>
      <c r="V35" s="49">
        <v>581418</v>
      </c>
      <c r="W35" s="49">
        <v>586614</v>
      </c>
      <c r="X35" s="49">
        <v>598967</v>
      </c>
      <c r="Y35" s="49">
        <v>620108</v>
      </c>
      <c r="Z35" s="49">
        <v>641673</v>
      </c>
    </row>
    <row r="36" spans="1:26" x14ac:dyDescent="0.25">
      <c r="D36" s="21"/>
      <c r="E36" s="26"/>
      <c r="F36" s="26"/>
      <c r="G36" s="26"/>
      <c r="H36" s="26"/>
      <c r="I36" s="26"/>
      <c r="J36" s="26"/>
      <c r="K36" s="26"/>
      <c r="L36" s="26"/>
      <c r="M36" s="26"/>
      <c r="N36" s="26"/>
      <c r="P36" s="1" t="s">
        <v>22</v>
      </c>
      <c r="Q36" s="49">
        <v>597421</v>
      </c>
      <c r="R36" s="49">
        <v>583567</v>
      </c>
      <c r="S36" s="49">
        <v>571895</v>
      </c>
      <c r="T36" s="49">
        <v>561962</v>
      </c>
      <c r="U36" s="49">
        <v>558647</v>
      </c>
      <c r="V36" s="49">
        <v>562422</v>
      </c>
      <c r="W36" s="49">
        <v>564707</v>
      </c>
      <c r="X36" s="49">
        <v>565066</v>
      </c>
      <c r="Y36" s="49">
        <v>568390</v>
      </c>
      <c r="Z36" s="49">
        <v>569226</v>
      </c>
    </row>
    <row r="37" spans="1:26" x14ac:dyDescent="0.25">
      <c r="D37" s="21"/>
      <c r="E37" s="26"/>
      <c r="F37" s="26"/>
      <c r="G37" s="26"/>
      <c r="H37" s="26"/>
      <c r="I37" s="26"/>
      <c r="J37" s="26"/>
      <c r="K37" s="26"/>
      <c r="L37" s="26"/>
      <c r="M37" s="26"/>
      <c r="N37" s="26"/>
      <c r="P37" s="1" t="s">
        <v>23</v>
      </c>
      <c r="Q37" s="49">
        <v>578463</v>
      </c>
      <c r="R37" s="49">
        <v>595931</v>
      </c>
      <c r="S37" s="49">
        <v>603356</v>
      </c>
      <c r="T37" s="49">
        <v>599138</v>
      </c>
      <c r="U37" s="49">
        <v>588931</v>
      </c>
      <c r="V37" s="49">
        <v>573266</v>
      </c>
      <c r="W37" s="49">
        <v>560392</v>
      </c>
      <c r="X37" s="49">
        <v>549311</v>
      </c>
      <c r="Y37" s="49">
        <v>540048</v>
      </c>
      <c r="Z37" s="49">
        <v>536734</v>
      </c>
    </row>
    <row r="38" spans="1:26" x14ac:dyDescent="0.25">
      <c r="D38" s="21"/>
      <c r="E38" s="26"/>
      <c r="F38" s="26"/>
      <c r="G38" s="26"/>
      <c r="H38" s="26"/>
      <c r="I38" s="26"/>
      <c r="J38" s="26"/>
      <c r="K38" s="26"/>
      <c r="L38" s="26"/>
      <c r="M38" s="26"/>
      <c r="N38" s="26"/>
      <c r="P38" s="1" t="s">
        <v>24</v>
      </c>
      <c r="Q38" s="49">
        <v>401432</v>
      </c>
      <c r="R38" s="49">
        <v>422593</v>
      </c>
      <c r="S38" s="49">
        <v>448830</v>
      </c>
      <c r="T38" s="49">
        <v>479257</v>
      </c>
      <c r="U38" s="49">
        <v>511169</v>
      </c>
      <c r="V38" s="49">
        <v>539911</v>
      </c>
      <c r="W38" s="49">
        <v>556484</v>
      </c>
      <c r="X38" s="49">
        <v>563648</v>
      </c>
      <c r="Y38" s="49">
        <v>560415</v>
      </c>
      <c r="Z38" s="49">
        <v>550617</v>
      </c>
    </row>
    <row r="39" spans="1:26" x14ac:dyDescent="0.25">
      <c r="D39" s="21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1" t="s">
        <v>25</v>
      </c>
      <c r="Q39" s="49">
        <v>306555</v>
      </c>
      <c r="R39" s="49">
        <v>311611</v>
      </c>
      <c r="S39" s="49">
        <v>322304</v>
      </c>
      <c r="T39" s="49">
        <v>335081</v>
      </c>
      <c r="U39" s="49">
        <v>345477</v>
      </c>
      <c r="V39" s="49">
        <v>356786</v>
      </c>
      <c r="W39" s="49">
        <v>376600</v>
      </c>
      <c r="X39" s="49">
        <v>400619</v>
      </c>
      <c r="Y39" s="49">
        <v>428598</v>
      </c>
      <c r="Z39" s="49">
        <v>457015</v>
      </c>
    </row>
    <row r="40" spans="1:26" x14ac:dyDescent="0.25">
      <c r="D40" s="28"/>
      <c r="F40" s="26"/>
      <c r="G40" s="26"/>
      <c r="H40" s="26"/>
      <c r="I40" s="26"/>
      <c r="J40" s="26"/>
      <c r="K40" s="26"/>
      <c r="L40" s="26"/>
      <c r="M40" s="26"/>
      <c r="N40" s="26"/>
      <c r="P40" s="1" t="s">
        <v>26</v>
      </c>
      <c r="Q40" s="49">
        <v>244891</v>
      </c>
      <c r="R40" s="49">
        <v>245180</v>
      </c>
      <c r="S40" s="49">
        <v>242688</v>
      </c>
      <c r="T40" s="49">
        <v>242924</v>
      </c>
      <c r="U40" s="49">
        <v>243179</v>
      </c>
      <c r="V40" s="49">
        <v>247030</v>
      </c>
      <c r="W40" s="49">
        <v>252121</v>
      </c>
      <c r="X40" s="49">
        <v>261527</v>
      </c>
      <c r="Y40" s="49">
        <v>273050</v>
      </c>
      <c r="Z40" s="49">
        <v>281030</v>
      </c>
    </row>
    <row r="41" spans="1:26" x14ac:dyDescent="0.25">
      <c r="P41" s="1" t="s">
        <v>27</v>
      </c>
      <c r="Q41" s="49">
        <v>163317</v>
      </c>
      <c r="R41" s="49">
        <v>161736</v>
      </c>
      <c r="S41" s="49">
        <v>162014</v>
      </c>
      <c r="T41" s="49">
        <v>161488</v>
      </c>
      <c r="U41" s="49">
        <v>162108</v>
      </c>
      <c r="V41" s="49">
        <v>162745</v>
      </c>
      <c r="W41" s="49">
        <v>163165</v>
      </c>
      <c r="X41" s="49">
        <v>162303</v>
      </c>
      <c r="Y41" s="49">
        <v>163629</v>
      </c>
      <c r="Z41" s="49">
        <v>163374</v>
      </c>
    </row>
    <row r="42" spans="1:26" ht="18" customHeight="1" x14ac:dyDescent="0.25">
      <c r="A42" s="27"/>
      <c r="P42" s="1" t="s">
        <v>28</v>
      </c>
      <c r="Q42" s="49">
        <v>72758</v>
      </c>
      <c r="R42" s="49">
        <v>73675</v>
      </c>
      <c r="S42" s="49">
        <v>75256</v>
      </c>
      <c r="T42" s="49">
        <v>76517</v>
      </c>
      <c r="U42" s="49">
        <v>76013</v>
      </c>
      <c r="V42" s="49">
        <v>75564</v>
      </c>
      <c r="W42" s="49">
        <v>75720</v>
      </c>
      <c r="X42" s="49">
        <v>76247</v>
      </c>
      <c r="Y42" s="49">
        <v>76644</v>
      </c>
      <c r="Z42" s="49">
        <v>76376</v>
      </c>
    </row>
    <row r="43" spans="1:26" ht="18" customHeight="1" x14ac:dyDescent="0.25">
      <c r="A43" s="27"/>
      <c r="P43" s="1" t="s">
        <v>35</v>
      </c>
      <c r="Q43" s="48">
        <v>17252</v>
      </c>
      <c r="R43" s="48">
        <v>17557</v>
      </c>
      <c r="S43" s="48">
        <v>17759</v>
      </c>
      <c r="T43" s="48">
        <v>18479</v>
      </c>
      <c r="U43" s="48">
        <v>20350</v>
      </c>
      <c r="V43" s="48">
        <v>21555</v>
      </c>
      <c r="W43" s="48">
        <v>21664</v>
      </c>
      <c r="X43" s="48">
        <v>22056</v>
      </c>
      <c r="Y43" s="48">
        <v>22983</v>
      </c>
      <c r="Z43" s="48">
        <v>22940</v>
      </c>
    </row>
    <row r="44" spans="1:26" ht="24" customHeight="1" x14ac:dyDescent="0.25">
      <c r="A44" s="27"/>
      <c r="Q44" s="48">
        <f t="shared" ref="Q44:Z44" si="10">SUM(Q23:Q43)</f>
        <v>9482855</v>
      </c>
      <c r="R44" s="48">
        <f t="shared" si="10"/>
        <v>9555893</v>
      </c>
      <c r="S44" s="48">
        <f t="shared" si="10"/>
        <v>9644864</v>
      </c>
      <c r="T44" s="48">
        <f t="shared" si="10"/>
        <v>9747355</v>
      </c>
      <c r="U44" s="48">
        <f t="shared" si="10"/>
        <v>9851017</v>
      </c>
      <c r="V44" s="48">
        <f t="shared" si="10"/>
        <v>9995153</v>
      </c>
      <c r="W44" s="48">
        <f t="shared" si="10"/>
        <v>10120242</v>
      </c>
      <c r="X44" s="48">
        <f t="shared" si="10"/>
        <v>10230185</v>
      </c>
      <c r="Y44" s="48">
        <f t="shared" si="10"/>
        <v>10327589</v>
      </c>
      <c r="Z44" s="48">
        <f t="shared" si="10"/>
        <v>10379295</v>
      </c>
    </row>
    <row r="47" spans="1:26" x14ac:dyDescent="0.25">
      <c r="C47" t="s">
        <v>493</v>
      </c>
    </row>
    <row r="48" spans="1:26" ht="18.75" x14ac:dyDescent="0.3">
      <c r="C48" s="24" t="s">
        <v>487</v>
      </c>
    </row>
    <row r="51" spans="3:3" x14ac:dyDescent="0.25">
      <c r="C51" s="21" t="s">
        <v>39</v>
      </c>
    </row>
    <row r="52" spans="3:3" x14ac:dyDescent="0.25">
      <c r="C52" s="21" t="s">
        <v>480</v>
      </c>
    </row>
    <row r="53" spans="3:3" x14ac:dyDescent="0.25">
      <c r="C53" s="21" t="s">
        <v>481</v>
      </c>
    </row>
    <row r="54" spans="3:3" x14ac:dyDescent="0.25">
      <c r="C54" s="21" t="s">
        <v>482</v>
      </c>
    </row>
    <row r="55" spans="3:3" x14ac:dyDescent="0.25">
      <c r="C55" s="21" t="s">
        <v>483</v>
      </c>
    </row>
    <row r="56" spans="3:3" x14ac:dyDescent="0.25">
      <c r="C56" s="21" t="s">
        <v>488</v>
      </c>
    </row>
    <row r="58" spans="3:3" ht="409.5" x14ac:dyDescent="0.25">
      <c r="C58" s="27" t="s">
        <v>489</v>
      </c>
    </row>
    <row r="59" spans="3:3" ht="409.5" x14ac:dyDescent="0.25">
      <c r="C59" s="27" t="s">
        <v>490</v>
      </c>
    </row>
    <row r="60" spans="3:3" ht="409.5" x14ac:dyDescent="0.25">
      <c r="C60" s="27" t="s">
        <v>491</v>
      </c>
    </row>
    <row r="62" spans="3:3" x14ac:dyDescent="0.25">
      <c r="C62" t="s">
        <v>75</v>
      </c>
    </row>
    <row r="63" spans="3:3" x14ac:dyDescent="0.25">
      <c r="C63" t="s">
        <v>76</v>
      </c>
    </row>
    <row r="65" spans="3:3" x14ac:dyDescent="0.25">
      <c r="C65" t="s">
        <v>77</v>
      </c>
    </row>
    <row r="66" spans="3:3" x14ac:dyDescent="0.25">
      <c r="C66" t="s">
        <v>78</v>
      </c>
    </row>
    <row r="68" spans="3:3" x14ac:dyDescent="0.25">
      <c r="C68" t="s">
        <v>79</v>
      </c>
    </row>
    <row r="69" spans="3:3" x14ac:dyDescent="0.25">
      <c r="C69" t="s">
        <v>80</v>
      </c>
    </row>
    <row r="70" spans="3:3" x14ac:dyDescent="0.25">
      <c r="C70" t="s">
        <v>81</v>
      </c>
    </row>
    <row r="71" spans="3:3" x14ac:dyDescent="0.25">
      <c r="C71" t="s">
        <v>82</v>
      </c>
    </row>
    <row r="73" spans="3:3" x14ac:dyDescent="0.25">
      <c r="C73" t="s">
        <v>83</v>
      </c>
    </row>
    <row r="74" spans="3:3" x14ac:dyDescent="0.25">
      <c r="C74" t="s">
        <v>84</v>
      </c>
    </row>
    <row r="75" spans="3:3" x14ac:dyDescent="0.25">
      <c r="C75" t="s">
        <v>85</v>
      </c>
    </row>
    <row r="80" spans="3:3" x14ac:dyDescent="0.25">
      <c r="C80" t="s">
        <v>86</v>
      </c>
    </row>
    <row r="81" spans="3:3" x14ac:dyDescent="0.25">
      <c r="C81" t="s">
        <v>87</v>
      </c>
    </row>
    <row r="83" spans="3:3" x14ac:dyDescent="0.25">
      <c r="C83" t="s">
        <v>88</v>
      </c>
    </row>
    <row r="84" spans="3:3" x14ac:dyDescent="0.25">
      <c r="C84" t="s">
        <v>89</v>
      </c>
    </row>
    <row r="86" spans="3:3" x14ac:dyDescent="0.25">
      <c r="C86" t="s">
        <v>90</v>
      </c>
    </row>
    <row r="87" spans="3:3" x14ac:dyDescent="0.25">
      <c r="C87" t="s">
        <v>91</v>
      </c>
    </row>
    <row r="93" spans="3:3" x14ac:dyDescent="0.25">
      <c r="C93" t="s">
        <v>92</v>
      </c>
    </row>
    <row r="95" spans="3:3" x14ac:dyDescent="0.25">
      <c r="C95" t="s">
        <v>93</v>
      </c>
    </row>
    <row r="96" spans="3:3" x14ac:dyDescent="0.25">
      <c r="C96" t="s">
        <v>94</v>
      </c>
    </row>
    <row r="98" spans="3:3" x14ac:dyDescent="0.25">
      <c r="C98" t="s">
        <v>95</v>
      </c>
    </row>
    <row r="99" spans="3:3" x14ac:dyDescent="0.25">
      <c r="C99" t="s">
        <v>492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0CD3B-6022-42AC-8F94-7AFAF3598FFA}">
  <dimension ref="A1:Y66"/>
  <sheetViews>
    <sheetView topLeftCell="C1" workbookViewId="0">
      <selection activeCell="P17" sqref="P17:Y36"/>
    </sheetView>
  </sheetViews>
  <sheetFormatPr baseColWidth="10" defaultRowHeight="15" x14ac:dyDescent="0.25"/>
  <sheetData>
    <row r="1" spans="1:25" x14ac:dyDescent="0.25">
      <c r="A1" t="s">
        <v>473</v>
      </c>
    </row>
    <row r="3" spans="1:25" ht="18.75" x14ac:dyDescent="0.3">
      <c r="A3" s="24" t="s">
        <v>474</v>
      </c>
      <c r="N3" s="41" t="s">
        <v>474</v>
      </c>
      <c r="O3" s="40"/>
      <c r="P3" s="40"/>
      <c r="Q3" s="40"/>
      <c r="R3" s="40" t="s">
        <v>485</v>
      </c>
      <c r="S3" s="40"/>
      <c r="T3" s="40"/>
      <c r="U3" s="40"/>
      <c r="V3" s="40"/>
      <c r="W3" s="40"/>
      <c r="X3" s="40"/>
      <c r="Y3" s="40"/>
    </row>
    <row r="5" spans="1:25" x14ac:dyDescent="0.25"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N5" s="40"/>
      <c r="O5" s="40"/>
      <c r="P5" s="42" t="s">
        <v>0</v>
      </c>
      <c r="Q5" s="42" t="s">
        <v>1</v>
      </c>
      <c r="R5" s="42" t="s">
        <v>2</v>
      </c>
      <c r="S5" s="42" t="s">
        <v>3</v>
      </c>
      <c r="T5" s="42" t="s">
        <v>4</v>
      </c>
      <c r="U5" s="42" t="s">
        <v>5</v>
      </c>
      <c r="V5" s="42" t="s">
        <v>6</v>
      </c>
      <c r="W5" s="42" t="s">
        <v>7</v>
      </c>
      <c r="X5" s="42" t="s">
        <v>8</v>
      </c>
      <c r="Y5" s="42" t="s">
        <v>9</v>
      </c>
    </row>
    <row r="6" spans="1:25" x14ac:dyDescent="0.25">
      <c r="A6" s="21" t="s">
        <v>475</v>
      </c>
      <c r="B6" s="21" t="s">
        <v>48</v>
      </c>
      <c r="C6" s="29">
        <v>295</v>
      </c>
      <c r="D6" s="29">
        <v>352</v>
      </c>
      <c r="E6" s="29">
        <v>358</v>
      </c>
      <c r="F6" s="29">
        <v>302</v>
      </c>
      <c r="G6" s="29">
        <v>341</v>
      </c>
      <c r="H6" s="29">
        <v>352</v>
      </c>
      <c r="I6" s="29">
        <v>327</v>
      </c>
      <c r="J6" s="29">
        <v>305</v>
      </c>
      <c r="K6" s="29">
        <v>294</v>
      </c>
      <c r="L6" s="29">
        <v>320</v>
      </c>
      <c r="N6" s="42" t="s">
        <v>39</v>
      </c>
      <c r="O6" s="42" t="s">
        <v>70</v>
      </c>
      <c r="P6" s="43">
        <v>235</v>
      </c>
      <c r="Q6" s="43">
        <v>293</v>
      </c>
      <c r="R6" s="43">
        <v>306</v>
      </c>
      <c r="S6" s="43">
        <v>251</v>
      </c>
      <c r="T6" s="43">
        <v>282</v>
      </c>
      <c r="U6" s="43">
        <v>292</v>
      </c>
      <c r="V6" s="43">
        <v>278</v>
      </c>
      <c r="W6" s="43">
        <v>235</v>
      </c>
      <c r="X6" s="43">
        <v>237</v>
      </c>
      <c r="Y6" s="43">
        <v>268</v>
      </c>
    </row>
    <row r="7" spans="1:25" x14ac:dyDescent="0.25">
      <c r="A7" s="21" t="s">
        <v>11</v>
      </c>
      <c r="B7" s="21" t="s">
        <v>49</v>
      </c>
      <c r="C7" s="29">
        <v>47</v>
      </c>
      <c r="D7" s="29">
        <v>35</v>
      </c>
      <c r="E7" s="29">
        <v>35</v>
      </c>
      <c r="F7" s="29">
        <v>41</v>
      </c>
      <c r="G7" s="29">
        <v>38</v>
      </c>
      <c r="H7" s="29">
        <v>49</v>
      </c>
      <c r="I7" s="29">
        <v>38</v>
      </c>
      <c r="J7" s="29">
        <v>31</v>
      </c>
      <c r="K7" s="29">
        <v>33</v>
      </c>
      <c r="L7" s="29">
        <v>32</v>
      </c>
      <c r="N7" s="42" t="s">
        <v>480</v>
      </c>
      <c r="O7" s="42" t="s">
        <v>71</v>
      </c>
      <c r="P7" s="43">
        <v>30</v>
      </c>
      <c r="Q7" s="43">
        <v>18</v>
      </c>
      <c r="R7" s="43">
        <v>14</v>
      </c>
      <c r="S7" s="43">
        <v>25</v>
      </c>
      <c r="T7" s="43">
        <v>21</v>
      </c>
      <c r="U7" s="43">
        <v>23</v>
      </c>
      <c r="V7" s="43">
        <v>16</v>
      </c>
      <c r="W7" s="43">
        <v>29</v>
      </c>
      <c r="X7" s="43">
        <v>23</v>
      </c>
      <c r="Y7" s="43">
        <v>22</v>
      </c>
    </row>
    <row r="8" spans="1:25" x14ac:dyDescent="0.25">
      <c r="A8" s="21" t="s">
        <v>12</v>
      </c>
      <c r="B8" s="21" t="s">
        <v>50</v>
      </c>
      <c r="C8" s="29">
        <v>43</v>
      </c>
      <c r="D8" s="29">
        <v>51</v>
      </c>
      <c r="E8" s="29">
        <v>41</v>
      </c>
      <c r="F8" s="29">
        <v>37</v>
      </c>
      <c r="G8" s="29">
        <v>57</v>
      </c>
      <c r="H8" s="29">
        <v>45</v>
      </c>
      <c r="I8" s="29">
        <v>51</v>
      </c>
      <c r="J8" s="29">
        <v>63</v>
      </c>
      <c r="K8" s="29">
        <v>40</v>
      </c>
      <c r="L8" s="29">
        <v>56</v>
      </c>
      <c r="N8" s="42" t="s">
        <v>481</v>
      </c>
      <c r="O8" s="42" t="s">
        <v>72</v>
      </c>
      <c r="P8" s="43">
        <v>5</v>
      </c>
      <c r="Q8" s="43">
        <v>15</v>
      </c>
      <c r="R8" s="43">
        <v>11</v>
      </c>
      <c r="S8" s="43">
        <v>5</v>
      </c>
      <c r="T8" s="43">
        <v>19</v>
      </c>
      <c r="U8" s="43">
        <v>13</v>
      </c>
      <c r="V8" s="43">
        <v>13</v>
      </c>
      <c r="W8" s="43">
        <v>18</v>
      </c>
      <c r="X8" s="43">
        <v>6</v>
      </c>
      <c r="Y8" s="43">
        <v>12</v>
      </c>
    </row>
    <row r="9" spans="1:25" x14ac:dyDescent="0.25">
      <c r="A9" s="21" t="s">
        <v>13</v>
      </c>
      <c r="B9" s="21" t="s">
        <v>51</v>
      </c>
      <c r="C9" s="29">
        <v>171</v>
      </c>
      <c r="D9" s="29">
        <v>138</v>
      </c>
      <c r="E9" s="29">
        <v>133</v>
      </c>
      <c r="F9" s="29">
        <v>130</v>
      </c>
      <c r="G9" s="29">
        <v>123</v>
      </c>
      <c r="H9" s="29">
        <v>104</v>
      </c>
      <c r="I9" s="29">
        <v>129</v>
      </c>
      <c r="J9" s="29">
        <v>140</v>
      </c>
      <c r="K9" s="29">
        <v>135</v>
      </c>
      <c r="L9" s="29">
        <v>148</v>
      </c>
      <c r="N9" s="42" t="s">
        <v>482</v>
      </c>
      <c r="O9" s="42" t="s">
        <v>73</v>
      </c>
      <c r="P9" s="43">
        <v>13</v>
      </c>
      <c r="Q9" s="43">
        <v>12</v>
      </c>
      <c r="R9" s="43">
        <v>16</v>
      </c>
      <c r="S9" s="43">
        <v>14</v>
      </c>
      <c r="T9" s="43">
        <v>7</v>
      </c>
      <c r="U9" s="43">
        <v>10</v>
      </c>
      <c r="V9" s="43">
        <v>10</v>
      </c>
      <c r="W9" s="43">
        <v>11</v>
      </c>
      <c r="X9" s="43">
        <v>14</v>
      </c>
      <c r="Y9" s="43">
        <v>6</v>
      </c>
    </row>
    <row r="10" spans="1:25" x14ac:dyDescent="0.25">
      <c r="A10" s="21" t="s">
        <v>14</v>
      </c>
      <c r="B10" s="21" t="s">
        <v>52</v>
      </c>
      <c r="C10" s="29">
        <v>281</v>
      </c>
      <c r="D10" s="29">
        <v>281</v>
      </c>
      <c r="E10" s="29">
        <v>291</v>
      </c>
      <c r="F10" s="29">
        <v>301</v>
      </c>
      <c r="G10" s="29">
        <v>307</v>
      </c>
      <c r="H10" s="29">
        <v>248</v>
      </c>
      <c r="I10" s="29">
        <v>268</v>
      </c>
      <c r="J10" s="29">
        <v>289</v>
      </c>
      <c r="K10" s="29">
        <v>269</v>
      </c>
      <c r="L10" s="29">
        <v>246</v>
      </c>
      <c r="N10" s="42" t="s">
        <v>483</v>
      </c>
      <c r="O10" s="42" t="s">
        <v>74</v>
      </c>
      <c r="P10" s="43">
        <v>12</v>
      </c>
      <c r="Q10" s="43">
        <v>14</v>
      </c>
      <c r="R10" s="43">
        <v>11</v>
      </c>
      <c r="S10" s="43">
        <v>7</v>
      </c>
      <c r="T10" s="43">
        <v>12</v>
      </c>
      <c r="U10" s="43">
        <v>14</v>
      </c>
      <c r="V10" s="43">
        <v>10</v>
      </c>
      <c r="W10" s="43">
        <v>12</v>
      </c>
      <c r="X10" s="43">
        <v>14</v>
      </c>
      <c r="Y10" s="43">
        <v>12</v>
      </c>
    </row>
    <row r="11" spans="1:25" x14ac:dyDescent="0.25">
      <c r="A11" s="21" t="s">
        <v>15</v>
      </c>
      <c r="B11" s="21" t="s">
        <v>53</v>
      </c>
      <c r="C11" s="29">
        <v>287</v>
      </c>
      <c r="D11" s="29">
        <v>287</v>
      </c>
      <c r="E11" s="29">
        <v>337</v>
      </c>
      <c r="F11" s="29">
        <v>313</v>
      </c>
      <c r="G11" s="29">
        <v>368</v>
      </c>
      <c r="H11" s="29">
        <v>346</v>
      </c>
      <c r="I11" s="29">
        <v>400</v>
      </c>
      <c r="J11" s="29">
        <v>366</v>
      </c>
      <c r="K11" s="29">
        <v>349</v>
      </c>
      <c r="L11" s="29">
        <v>332</v>
      </c>
      <c r="P11" s="29">
        <f>SUM(P7:P10)</f>
        <v>60</v>
      </c>
      <c r="Q11" s="29">
        <f t="shared" ref="Q11:Y11" si="0">SUM(Q7:Q10)</f>
        <v>59</v>
      </c>
      <c r="R11" s="29">
        <f t="shared" si="0"/>
        <v>52</v>
      </c>
      <c r="S11" s="29">
        <f t="shared" si="0"/>
        <v>51</v>
      </c>
      <c r="T11" s="29">
        <f t="shared" si="0"/>
        <v>59</v>
      </c>
      <c r="U11" s="29">
        <f t="shared" si="0"/>
        <v>60</v>
      </c>
      <c r="V11" s="29">
        <f t="shared" si="0"/>
        <v>49</v>
      </c>
      <c r="W11" s="29">
        <f t="shared" si="0"/>
        <v>70</v>
      </c>
      <c r="X11" s="29">
        <f t="shared" si="0"/>
        <v>57</v>
      </c>
      <c r="Y11" s="29">
        <f t="shared" si="0"/>
        <v>52</v>
      </c>
    </row>
    <row r="12" spans="1:25" x14ac:dyDescent="0.25">
      <c r="A12" s="21" t="s">
        <v>16</v>
      </c>
      <c r="B12" s="21" t="s">
        <v>54</v>
      </c>
      <c r="C12" s="29">
        <v>307</v>
      </c>
      <c r="D12" s="29">
        <v>289</v>
      </c>
      <c r="E12" s="29">
        <v>309</v>
      </c>
      <c r="F12" s="29">
        <v>374</v>
      </c>
      <c r="G12" s="29">
        <v>339</v>
      </c>
      <c r="H12" s="29">
        <v>365</v>
      </c>
      <c r="I12" s="29">
        <v>358</v>
      </c>
      <c r="J12" s="29">
        <v>373</v>
      </c>
      <c r="K12" s="29">
        <v>349</v>
      </c>
      <c r="L12" s="29">
        <v>367</v>
      </c>
      <c r="N12" s="21" t="s">
        <v>29</v>
      </c>
      <c r="O12" s="21" t="s">
        <v>67</v>
      </c>
      <c r="P12" s="29">
        <v>5125</v>
      </c>
      <c r="Q12" s="29">
        <v>5420</v>
      </c>
      <c r="R12" s="29">
        <v>5385</v>
      </c>
      <c r="S12" s="29">
        <v>5232</v>
      </c>
      <c r="T12" s="29">
        <v>5826</v>
      </c>
      <c r="U12" s="29">
        <v>6258</v>
      </c>
      <c r="V12" s="29">
        <v>6665</v>
      </c>
      <c r="W12" s="29">
        <v>6525</v>
      </c>
      <c r="X12" s="29">
        <v>6426</v>
      </c>
      <c r="Y12" s="29">
        <v>6977</v>
      </c>
    </row>
    <row r="13" spans="1:25" x14ac:dyDescent="0.25">
      <c r="A13" s="21" t="s">
        <v>17</v>
      </c>
      <c r="B13" s="21" t="s">
        <v>55</v>
      </c>
      <c r="C13" s="29">
        <v>390</v>
      </c>
      <c r="D13" s="29">
        <v>415</v>
      </c>
      <c r="E13" s="29">
        <v>400</v>
      </c>
      <c r="F13" s="29">
        <v>340</v>
      </c>
      <c r="G13" s="29">
        <v>367</v>
      </c>
      <c r="H13" s="29">
        <v>397</v>
      </c>
      <c r="I13" s="29">
        <v>401</v>
      </c>
      <c r="J13" s="29">
        <v>393</v>
      </c>
      <c r="K13" s="29">
        <v>407</v>
      </c>
      <c r="L13" s="29">
        <v>378</v>
      </c>
      <c r="N13" s="21" t="s">
        <v>30</v>
      </c>
      <c r="O13" s="21" t="s">
        <v>68</v>
      </c>
      <c r="P13" s="29">
        <v>822</v>
      </c>
      <c r="Q13" s="29">
        <v>953</v>
      </c>
      <c r="R13" s="29">
        <v>908</v>
      </c>
      <c r="S13" s="29">
        <v>983</v>
      </c>
      <c r="T13" s="29">
        <v>973</v>
      </c>
      <c r="U13" s="29">
        <v>981</v>
      </c>
      <c r="V13" s="29">
        <v>1026</v>
      </c>
      <c r="W13" s="29">
        <v>1066</v>
      </c>
      <c r="X13" s="29">
        <v>986</v>
      </c>
      <c r="Y13" s="29">
        <v>1247</v>
      </c>
    </row>
    <row r="14" spans="1:25" x14ac:dyDescent="0.25">
      <c r="A14" s="21" t="s">
        <v>18</v>
      </c>
      <c r="B14" s="21" t="s">
        <v>56</v>
      </c>
      <c r="C14" s="29">
        <v>588</v>
      </c>
      <c r="D14" s="29">
        <v>569</v>
      </c>
      <c r="E14" s="29">
        <v>566</v>
      </c>
      <c r="F14" s="29">
        <v>595</v>
      </c>
      <c r="G14" s="29">
        <v>552</v>
      </c>
      <c r="H14" s="29">
        <v>578</v>
      </c>
      <c r="I14" s="29">
        <v>578</v>
      </c>
      <c r="J14" s="29">
        <v>553</v>
      </c>
      <c r="K14" s="29">
        <v>542</v>
      </c>
      <c r="L14" s="29">
        <v>516</v>
      </c>
    </row>
    <row r="15" spans="1:25" x14ac:dyDescent="0.25">
      <c r="A15" s="21" t="s">
        <v>19</v>
      </c>
      <c r="B15" s="21" t="s">
        <v>57</v>
      </c>
      <c r="C15" s="29">
        <v>1021</v>
      </c>
      <c r="D15" s="29">
        <v>1049</v>
      </c>
      <c r="E15" s="29">
        <v>1012</v>
      </c>
      <c r="F15" s="29">
        <v>1009</v>
      </c>
      <c r="G15" s="29">
        <v>910</v>
      </c>
      <c r="H15" s="29">
        <v>946</v>
      </c>
      <c r="I15" s="29">
        <v>906</v>
      </c>
      <c r="J15" s="29">
        <v>841</v>
      </c>
      <c r="K15" s="29">
        <v>792</v>
      </c>
      <c r="L15" s="29">
        <v>824</v>
      </c>
    </row>
    <row r="16" spans="1:25" x14ac:dyDescent="0.25">
      <c r="A16" s="21" t="s">
        <v>20</v>
      </c>
      <c r="B16" s="21" t="s">
        <v>58</v>
      </c>
      <c r="C16" s="29">
        <v>1526</v>
      </c>
      <c r="D16" s="29">
        <v>1547</v>
      </c>
      <c r="E16" s="29">
        <v>1555</v>
      </c>
      <c r="F16" s="29">
        <v>1508</v>
      </c>
      <c r="G16" s="29">
        <v>1494</v>
      </c>
      <c r="H16" s="29">
        <v>1470</v>
      </c>
      <c r="I16" s="29">
        <v>1495</v>
      </c>
      <c r="J16" s="29">
        <v>1498</v>
      </c>
      <c r="K16" s="29">
        <v>1387</v>
      </c>
      <c r="L16" s="29">
        <v>1422</v>
      </c>
      <c r="N16" s="42" t="s">
        <v>39</v>
      </c>
      <c r="O16" s="42" t="s">
        <v>70</v>
      </c>
      <c r="P16" s="43">
        <v>235</v>
      </c>
      <c r="Q16" s="43">
        <v>293</v>
      </c>
      <c r="R16" s="43">
        <v>306</v>
      </c>
      <c r="S16" s="43">
        <v>251</v>
      </c>
      <c r="T16" s="43">
        <v>282</v>
      </c>
      <c r="U16" s="43">
        <v>292</v>
      </c>
      <c r="V16" s="43">
        <v>278</v>
      </c>
      <c r="W16" s="43">
        <v>235</v>
      </c>
      <c r="X16" s="43">
        <v>237</v>
      </c>
      <c r="Y16" s="43">
        <v>268</v>
      </c>
    </row>
    <row r="17" spans="1:25" x14ac:dyDescent="0.25">
      <c r="A17" s="21" t="s">
        <v>21</v>
      </c>
      <c r="B17" s="21" t="s">
        <v>59</v>
      </c>
      <c r="C17" s="29">
        <v>2521</v>
      </c>
      <c r="D17" s="29">
        <v>2395</v>
      </c>
      <c r="E17" s="29">
        <v>2355</v>
      </c>
      <c r="F17" s="29">
        <v>2320</v>
      </c>
      <c r="G17" s="29">
        <v>2358</v>
      </c>
      <c r="H17" s="29">
        <v>2226</v>
      </c>
      <c r="I17" s="29">
        <v>2139</v>
      </c>
      <c r="J17" s="29">
        <v>2154</v>
      </c>
      <c r="K17" s="29">
        <v>2130</v>
      </c>
      <c r="L17" s="29">
        <v>2304</v>
      </c>
      <c r="N17" s="44" t="s">
        <v>36</v>
      </c>
      <c r="O17" s="21" t="s">
        <v>484</v>
      </c>
      <c r="P17">
        <v>60</v>
      </c>
      <c r="Q17">
        <v>59</v>
      </c>
      <c r="R17">
        <v>52</v>
      </c>
      <c r="S17">
        <v>51</v>
      </c>
      <c r="T17">
        <v>59</v>
      </c>
      <c r="U17">
        <v>60</v>
      </c>
      <c r="V17">
        <v>49</v>
      </c>
      <c r="W17">
        <v>70</v>
      </c>
      <c r="X17">
        <v>57</v>
      </c>
      <c r="Y17">
        <v>52</v>
      </c>
    </row>
    <row r="18" spans="1:25" x14ac:dyDescent="0.25">
      <c r="A18" s="21" t="s">
        <v>22</v>
      </c>
      <c r="B18" s="21" t="s">
        <v>60</v>
      </c>
      <c r="C18" s="29">
        <v>4213</v>
      </c>
      <c r="D18" s="29">
        <v>4047</v>
      </c>
      <c r="E18" s="29">
        <v>3978</v>
      </c>
      <c r="F18" s="29">
        <v>3797</v>
      </c>
      <c r="G18" s="29">
        <v>3718</v>
      </c>
      <c r="H18" s="29">
        <v>3744</v>
      </c>
      <c r="I18" s="29">
        <v>3646</v>
      </c>
      <c r="J18" s="29">
        <v>3596</v>
      </c>
      <c r="K18" s="29">
        <v>3412</v>
      </c>
      <c r="L18" s="29">
        <v>3510</v>
      </c>
      <c r="N18" s="21" t="s">
        <v>11</v>
      </c>
      <c r="O18" s="21" t="s">
        <v>49</v>
      </c>
      <c r="P18" s="29">
        <v>47</v>
      </c>
      <c r="Q18" s="29">
        <v>35</v>
      </c>
      <c r="R18" s="29">
        <v>35</v>
      </c>
      <c r="S18" s="29">
        <v>41</v>
      </c>
      <c r="T18" s="29">
        <v>38</v>
      </c>
      <c r="U18" s="29">
        <v>49</v>
      </c>
      <c r="V18" s="29">
        <v>38</v>
      </c>
      <c r="W18" s="29">
        <v>31</v>
      </c>
      <c r="X18" s="29">
        <v>33</v>
      </c>
      <c r="Y18" s="29">
        <v>32</v>
      </c>
    </row>
    <row r="19" spans="1:25" x14ac:dyDescent="0.25">
      <c r="A19" s="21" t="s">
        <v>23</v>
      </c>
      <c r="B19" s="21" t="s">
        <v>61</v>
      </c>
      <c r="C19" s="29">
        <v>6427</v>
      </c>
      <c r="D19" s="29">
        <v>6661</v>
      </c>
      <c r="E19" s="29">
        <v>6736</v>
      </c>
      <c r="F19" s="29">
        <v>6639</v>
      </c>
      <c r="G19" s="29">
        <v>6479</v>
      </c>
      <c r="H19" s="29">
        <v>6234</v>
      </c>
      <c r="I19" s="29">
        <v>5926</v>
      </c>
      <c r="J19" s="29">
        <v>5944</v>
      </c>
      <c r="K19" s="29">
        <v>5426</v>
      </c>
      <c r="L19" s="29">
        <v>5660</v>
      </c>
      <c r="N19" s="21" t="s">
        <v>12</v>
      </c>
      <c r="O19" s="21" t="s">
        <v>50</v>
      </c>
      <c r="P19" s="29">
        <v>43</v>
      </c>
      <c r="Q19" s="29">
        <v>51</v>
      </c>
      <c r="R19" s="29">
        <v>41</v>
      </c>
      <c r="S19" s="29">
        <v>37</v>
      </c>
      <c r="T19" s="29">
        <v>57</v>
      </c>
      <c r="U19" s="29">
        <v>45</v>
      </c>
      <c r="V19" s="29">
        <v>51</v>
      </c>
      <c r="W19" s="29">
        <v>63</v>
      </c>
      <c r="X19" s="29">
        <v>40</v>
      </c>
      <c r="Y19" s="29">
        <v>56</v>
      </c>
    </row>
    <row r="20" spans="1:25" x14ac:dyDescent="0.25">
      <c r="A20" s="21" t="s">
        <v>24</v>
      </c>
      <c r="B20" s="21" t="s">
        <v>62</v>
      </c>
      <c r="C20" s="29">
        <v>7397</v>
      </c>
      <c r="D20" s="29">
        <v>7658</v>
      </c>
      <c r="E20" s="29">
        <v>7883</v>
      </c>
      <c r="F20" s="29">
        <v>8143</v>
      </c>
      <c r="G20" s="29">
        <v>8749</v>
      </c>
      <c r="H20" s="29">
        <v>9277</v>
      </c>
      <c r="I20" s="29">
        <v>9432</v>
      </c>
      <c r="J20" s="29">
        <v>9702</v>
      </c>
      <c r="K20" s="29">
        <v>9258</v>
      </c>
      <c r="L20" s="29">
        <v>9713</v>
      </c>
      <c r="N20" s="21" t="s">
        <v>13</v>
      </c>
      <c r="O20" s="21" t="s">
        <v>51</v>
      </c>
      <c r="P20" s="29">
        <v>171</v>
      </c>
      <c r="Q20" s="29">
        <v>138</v>
      </c>
      <c r="R20" s="29">
        <v>133</v>
      </c>
      <c r="S20" s="29">
        <v>130</v>
      </c>
      <c r="T20" s="29">
        <v>123</v>
      </c>
      <c r="U20" s="29">
        <v>104</v>
      </c>
      <c r="V20" s="29">
        <v>129</v>
      </c>
      <c r="W20" s="29">
        <v>140</v>
      </c>
      <c r="X20" s="29">
        <v>135</v>
      </c>
      <c r="Y20" s="29">
        <v>148</v>
      </c>
    </row>
    <row r="21" spans="1:25" x14ac:dyDescent="0.25">
      <c r="A21" s="21" t="s">
        <v>25</v>
      </c>
      <c r="B21" s="21" t="s">
        <v>63</v>
      </c>
      <c r="C21" s="29">
        <v>10106</v>
      </c>
      <c r="D21" s="29">
        <v>10225</v>
      </c>
      <c r="E21" s="29">
        <v>10117</v>
      </c>
      <c r="F21" s="29">
        <v>10103</v>
      </c>
      <c r="G21" s="29">
        <v>10480</v>
      </c>
      <c r="H21" s="29">
        <v>10671</v>
      </c>
      <c r="I21" s="29">
        <v>10982</v>
      </c>
      <c r="J21" s="29">
        <v>11470</v>
      </c>
      <c r="K21" s="29">
        <v>11595</v>
      </c>
      <c r="L21" s="29">
        <v>13422</v>
      </c>
      <c r="N21" s="21" t="s">
        <v>14</v>
      </c>
      <c r="O21" s="21" t="s">
        <v>52</v>
      </c>
      <c r="P21" s="29">
        <v>281</v>
      </c>
      <c r="Q21" s="29">
        <v>281</v>
      </c>
      <c r="R21" s="29">
        <v>291</v>
      </c>
      <c r="S21" s="29">
        <v>301</v>
      </c>
      <c r="T21" s="29">
        <v>307</v>
      </c>
      <c r="U21" s="29">
        <v>248</v>
      </c>
      <c r="V21" s="29">
        <v>268</v>
      </c>
      <c r="W21" s="29">
        <v>289</v>
      </c>
      <c r="X21" s="29">
        <v>269</v>
      </c>
      <c r="Y21" s="29">
        <v>246</v>
      </c>
    </row>
    <row r="22" spans="1:25" x14ac:dyDescent="0.25">
      <c r="A22" s="21" t="s">
        <v>26</v>
      </c>
      <c r="B22" s="21" t="s">
        <v>64</v>
      </c>
      <c r="C22" s="29">
        <v>14991</v>
      </c>
      <c r="D22" s="29">
        <v>15135</v>
      </c>
      <c r="E22" s="29">
        <v>14665</v>
      </c>
      <c r="F22" s="29">
        <v>14057</v>
      </c>
      <c r="G22" s="29">
        <v>14186</v>
      </c>
      <c r="H22" s="29">
        <v>13950</v>
      </c>
      <c r="I22" s="29">
        <v>14124</v>
      </c>
      <c r="J22" s="29">
        <v>14316</v>
      </c>
      <c r="K22" s="29">
        <v>14016</v>
      </c>
      <c r="L22" s="29">
        <v>16108</v>
      </c>
      <c r="N22" s="21" t="s">
        <v>15</v>
      </c>
      <c r="O22" s="21" t="s">
        <v>53</v>
      </c>
      <c r="P22" s="29">
        <v>287</v>
      </c>
      <c r="Q22" s="29">
        <v>287</v>
      </c>
      <c r="R22" s="29">
        <v>337</v>
      </c>
      <c r="S22" s="29">
        <v>313</v>
      </c>
      <c r="T22" s="29">
        <v>368</v>
      </c>
      <c r="U22" s="29">
        <v>346</v>
      </c>
      <c r="V22" s="29">
        <v>400</v>
      </c>
      <c r="W22" s="29">
        <v>366</v>
      </c>
      <c r="X22" s="29">
        <v>349</v>
      </c>
      <c r="Y22" s="29">
        <v>332</v>
      </c>
    </row>
    <row r="23" spans="1:25" x14ac:dyDescent="0.25">
      <c r="A23" s="21" t="s">
        <v>27</v>
      </c>
      <c r="B23" s="21" t="s">
        <v>65</v>
      </c>
      <c r="C23" s="29">
        <v>18981</v>
      </c>
      <c r="D23" s="29">
        <v>19156</v>
      </c>
      <c r="E23" s="29">
        <v>18153</v>
      </c>
      <c r="F23" s="29">
        <v>17701</v>
      </c>
      <c r="G23" s="29">
        <v>17874</v>
      </c>
      <c r="H23" s="29">
        <v>17481</v>
      </c>
      <c r="I23" s="29">
        <v>17864</v>
      </c>
      <c r="J23" s="29">
        <v>17484</v>
      </c>
      <c r="K23" s="29">
        <v>16578</v>
      </c>
      <c r="L23" s="29">
        <v>18466</v>
      </c>
      <c r="N23" s="21" t="s">
        <v>16</v>
      </c>
      <c r="O23" s="21" t="s">
        <v>54</v>
      </c>
      <c r="P23" s="29">
        <v>307</v>
      </c>
      <c r="Q23" s="29">
        <v>289</v>
      </c>
      <c r="R23" s="29">
        <v>309</v>
      </c>
      <c r="S23" s="29">
        <v>374</v>
      </c>
      <c r="T23" s="29">
        <v>339</v>
      </c>
      <c r="U23" s="29">
        <v>365</v>
      </c>
      <c r="V23" s="29">
        <v>358</v>
      </c>
      <c r="W23" s="29">
        <v>373</v>
      </c>
      <c r="X23" s="29">
        <v>349</v>
      </c>
      <c r="Y23" s="29">
        <v>367</v>
      </c>
    </row>
    <row r="24" spans="1:25" x14ac:dyDescent="0.25">
      <c r="A24" s="21" t="s">
        <v>28</v>
      </c>
      <c r="B24" s="21" t="s">
        <v>66</v>
      </c>
      <c r="C24" s="29">
        <v>14399</v>
      </c>
      <c r="D24" s="29">
        <v>15275</v>
      </c>
      <c r="E24" s="29">
        <v>15185</v>
      </c>
      <c r="F24" s="29">
        <v>15051</v>
      </c>
      <c r="G24" s="29">
        <v>15368</v>
      </c>
      <c r="H24" s="29">
        <v>15260</v>
      </c>
      <c r="I24" s="29">
        <v>15217</v>
      </c>
      <c r="J24" s="29">
        <v>15076</v>
      </c>
      <c r="K24" s="29">
        <v>14342</v>
      </c>
      <c r="L24" s="29">
        <v>16076</v>
      </c>
      <c r="N24" s="21" t="s">
        <v>17</v>
      </c>
      <c r="O24" s="21" t="s">
        <v>55</v>
      </c>
      <c r="P24" s="29">
        <v>390</v>
      </c>
      <c r="Q24" s="29">
        <v>415</v>
      </c>
      <c r="R24" s="29">
        <v>400</v>
      </c>
      <c r="S24" s="29">
        <v>340</v>
      </c>
      <c r="T24" s="29">
        <v>367</v>
      </c>
      <c r="U24" s="29">
        <v>397</v>
      </c>
      <c r="V24" s="29">
        <v>401</v>
      </c>
      <c r="W24" s="29">
        <v>393</v>
      </c>
      <c r="X24" s="29">
        <v>407</v>
      </c>
      <c r="Y24" s="29">
        <v>378</v>
      </c>
    </row>
    <row r="25" spans="1:25" x14ac:dyDescent="0.25">
      <c r="A25" s="21" t="s">
        <v>29</v>
      </c>
      <c r="B25" s="21" t="s">
        <v>67</v>
      </c>
      <c r="C25" s="29">
        <v>5125</v>
      </c>
      <c r="D25" s="29">
        <v>5420</v>
      </c>
      <c r="E25" s="29">
        <v>5385</v>
      </c>
      <c r="F25" s="29">
        <v>5232</v>
      </c>
      <c r="G25" s="29">
        <v>5826</v>
      </c>
      <c r="H25" s="29">
        <v>6258</v>
      </c>
      <c r="I25" s="29">
        <v>6665</v>
      </c>
      <c r="J25" s="29">
        <v>6525</v>
      </c>
      <c r="K25" s="29">
        <v>6426</v>
      </c>
      <c r="L25" s="29">
        <v>6977</v>
      </c>
      <c r="N25" s="21" t="s">
        <v>18</v>
      </c>
      <c r="O25" s="21" t="s">
        <v>56</v>
      </c>
      <c r="P25" s="29">
        <v>588</v>
      </c>
      <c r="Q25" s="29">
        <v>569</v>
      </c>
      <c r="R25" s="29">
        <v>566</v>
      </c>
      <c r="S25" s="29">
        <v>595</v>
      </c>
      <c r="T25" s="29">
        <v>552</v>
      </c>
      <c r="U25" s="29">
        <v>578</v>
      </c>
      <c r="V25" s="29">
        <v>578</v>
      </c>
      <c r="W25" s="29">
        <v>553</v>
      </c>
      <c r="X25" s="29">
        <v>542</v>
      </c>
      <c r="Y25" s="29">
        <v>516</v>
      </c>
    </row>
    <row r="26" spans="1:25" x14ac:dyDescent="0.25">
      <c r="A26" s="21" t="s">
        <v>30</v>
      </c>
      <c r="B26" s="21" t="s">
        <v>68</v>
      </c>
      <c r="C26" s="29">
        <v>822</v>
      </c>
      <c r="D26" s="29">
        <v>953</v>
      </c>
      <c r="E26" s="29">
        <v>908</v>
      </c>
      <c r="F26" s="29">
        <v>983</v>
      </c>
      <c r="G26" s="29">
        <v>973</v>
      </c>
      <c r="H26" s="29">
        <v>981</v>
      </c>
      <c r="I26" s="29">
        <v>1026</v>
      </c>
      <c r="J26" s="29">
        <v>1066</v>
      </c>
      <c r="K26" s="29">
        <v>986</v>
      </c>
      <c r="L26" s="29">
        <v>1247</v>
      </c>
      <c r="N26" s="21" t="s">
        <v>19</v>
      </c>
      <c r="O26" s="21" t="s">
        <v>57</v>
      </c>
      <c r="P26" s="29">
        <v>1021</v>
      </c>
      <c r="Q26" s="29">
        <v>1049</v>
      </c>
      <c r="R26" s="29">
        <v>1012</v>
      </c>
      <c r="S26" s="29">
        <v>1009</v>
      </c>
      <c r="T26" s="29">
        <v>910</v>
      </c>
      <c r="U26" s="29">
        <v>946</v>
      </c>
      <c r="V26" s="29">
        <v>906</v>
      </c>
      <c r="W26" s="29">
        <v>841</v>
      </c>
      <c r="X26" s="29">
        <v>792</v>
      </c>
      <c r="Y26" s="29">
        <v>824</v>
      </c>
    </row>
    <row r="27" spans="1:25" x14ac:dyDescent="0.25">
      <c r="N27" s="21" t="s">
        <v>20</v>
      </c>
      <c r="O27" s="21" t="s">
        <v>58</v>
      </c>
      <c r="P27" s="29">
        <v>1526</v>
      </c>
      <c r="Q27" s="29">
        <v>1547</v>
      </c>
      <c r="R27" s="29">
        <v>1555</v>
      </c>
      <c r="S27" s="29">
        <v>1508</v>
      </c>
      <c r="T27" s="29">
        <v>1494</v>
      </c>
      <c r="U27" s="29">
        <v>1470</v>
      </c>
      <c r="V27" s="29">
        <v>1495</v>
      </c>
      <c r="W27" s="29">
        <v>1498</v>
      </c>
      <c r="X27" s="29">
        <v>1387</v>
      </c>
      <c r="Y27" s="29">
        <v>1422</v>
      </c>
    </row>
    <row r="28" spans="1:25" ht="15.75" customHeight="1" x14ac:dyDescent="0.25">
      <c r="A28" s="27" t="s">
        <v>476</v>
      </c>
      <c r="N28" s="21" t="s">
        <v>21</v>
      </c>
      <c r="O28" s="21" t="s">
        <v>59</v>
      </c>
      <c r="P28" s="29">
        <v>2521</v>
      </c>
      <c r="Q28" s="29">
        <v>2395</v>
      </c>
      <c r="R28" s="29">
        <v>2355</v>
      </c>
      <c r="S28" s="29">
        <v>2320</v>
      </c>
      <c r="T28" s="29">
        <v>2358</v>
      </c>
      <c r="U28" s="29">
        <v>2226</v>
      </c>
      <c r="V28" s="29">
        <v>2139</v>
      </c>
      <c r="W28" s="29">
        <v>2154</v>
      </c>
      <c r="X28" s="29">
        <v>2130</v>
      </c>
      <c r="Y28" s="29">
        <v>2304</v>
      </c>
    </row>
    <row r="29" spans="1:25" ht="14.25" customHeight="1" x14ac:dyDescent="0.25">
      <c r="A29" s="27" t="s">
        <v>477</v>
      </c>
      <c r="N29" s="21" t="s">
        <v>22</v>
      </c>
      <c r="O29" s="21" t="s">
        <v>60</v>
      </c>
      <c r="P29" s="29">
        <v>4213</v>
      </c>
      <c r="Q29" s="29">
        <v>4047</v>
      </c>
      <c r="R29" s="29">
        <v>3978</v>
      </c>
      <c r="S29" s="29">
        <v>3797</v>
      </c>
      <c r="T29" s="29">
        <v>3718</v>
      </c>
      <c r="U29" s="29">
        <v>3744</v>
      </c>
      <c r="V29" s="29">
        <v>3646</v>
      </c>
      <c r="W29" s="29">
        <v>3596</v>
      </c>
      <c r="X29" s="29">
        <v>3412</v>
      </c>
      <c r="Y29" s="29">
        <v>3510</v>
      </c>
    </row>
    <row r="30" spans="1:25" x14ac:dyDescent="0.25">
      <c r="N30" s="21" t="s">
        <v>23</v>
      </c>
      <c r="O30" s="21" t="s">
        <v>61</v>
      </c>
      <c r="P30" s="29">
        <v>6427</v>
      </c>
      <c r="Q30" s="29">
        <v>6661</v>
      </c>
      <c r="R30" s="29">
        <v>6736</v>
      </c>
      <c r="S30" s="29">
        <v>6639</v>
      </c>
      <c r="T30" s="29">
        <v>6479</v>
      </c>
      <c r="U30" s="29">
        <v>6234</v>
      </c>
      <c r="V30" s="29">
        <v>5926</v>
      </c>
      <c r="W30" s="29">
        <v>5944</v>
      </c>
      <c r="X30" s="29">
        <v>5426</v>
      </c>
      <c r="Y30" s="29">
        <v>5660</v>
      </c>
    </row>
    <row r="31" spans="1:25" x14ac:dyDescent="0.25">
      <c r="A31" t="s">
        <v>75</v>
      </c>
      <c r="N31" s="21" t="s">
        <v>24</v>
      </c>
      <c r="O31" s="21" t="s">
        <v>62</v>
      </c>
      <c r="P31" s="29">
        <v>7397</v>
      </c>
      <c r="Q31" s="29">
        <v>7658</v>
      </c>
      <c r="R31" s="29">
        <v>7883</v>
      </c>
      <c r="S31" s="29">
        <v>8143</v>
      </c>
      <c r="T31" s="29">
        <v>8749</v>
      </c>
      <c r="U31" s="29">
        <v>9277</v>
      </c>
      <c r="V31" s="29">
        <v>9432</v>
      </c>
      <c r="W31" s="29">
        <v>9702</v>
      </c>
      <c r="X31" s="29">
        <v>9258</v>
      </c>
      <c r="Y31" s="29">
        <v>9713</v>
      </c>
    </row>
    <row r="32" spans="1:25" x14ac:dyDescent="0.25">
      <c r="A32" t="s">
        <v>76</v>
      </c>
      <c r="N32" s="21" t="s">
        <v>25</v>
      </c>
      <c r="O32" s="21" t="s">
        <v>63</v>
      </c>
      <c r="P32" s="29">
        <v>10106</v>
      </c>
      <c r="Q32" s="29">
        <v>10225</v>
      </c>
      <c r="R32" s="29">
        <v>10117</v>
      </c>
      <c r="S32" s="29">
        <v>10103</v>
      </c>
      <c r="T32" s="29">
        <v>10480</v>
      </c>
      <c r="U32" s="29">
        <v>10671</v>
      </c>
      <c r="V32" s="29">
        <v>10982</v>
      </c>
      <c r="W32" s="29">
        <v>11470</v>
      </c>
      <c r="X32" s="29">
        <v>11595</v>
      </c>
      <c r="Y32" s="29">
        <v>13422</v>
      </c>
    </row>
    <row r="33" spans="1:25" x14ac:dyDescent="0.25">
      <c r="N33" s="21" t="s">
        <v>26</v>
      </c>
      <c r="O33" s="21" t="s">
        <v>64</v>
      </c>
      <c r="P33" s="29">
        <v>14991</v>
      </c>
      <c r="Q33" s="29">
        <v>15135</v>
      </c>
      <c r="R33" s="29">
        <v>14665</v>
      </c>
      <c r="S33" s="29">
        <v>14057</v>
      </c>
      <c r="T33" s="29">
        <v>14186</v>
      </c>
      <c r="U33" s="29">
        <v>13950</v>
      </c>
      <c r="V33" s="29">
        <v>14124</v>
      </c>
      <c r="W33" s="29">
        <v>14316</v>
      </c>
      <c r="X33" s="29">
        <v>14016</v>
      </c>
      <c r="Y33" s="29">
        <v>16108</v>
      </c>
    </row>
    <row r="34" spans="1:25" x14ac:dyDescent="0.25">
      <c r="A34" t="s">
        <v>77</v>
      </c>
      <c r="N34" s="21" t="s">
        <v>27</v>
      </c>
      <c r="O34" s="21" t="s">
        <v>65</v>
      </c>
      <c r="P34" s="29">
        <v>18981</v>
      </c>
      <c r="Q34" s="29">
        <v>19156</v>
      </c>
      <c r="R34" s="29">
        <v>18153</v>
      </c>
      <c r="S34" s="29">
        <v>17701</v>
      </c>
      <c r="T34" s="29">
        <v>17874</v>
      </c>
      <c r="U34" s="29">
        <v>17481</v>
      </c>
      <c r="V34" s="29">
        <v>17864</v>
      </c>
      <c r="W34" s="29">
        <v>17484</v>
      </c>
      <c r="X34" s="29">
        <v>16578</v>
      </c>
      <c r="Y34" s="29">
        <v>18466</v>
      </c>
    </row>
    <row r="35" spans="1:25" x14ac:dyDescent="0.25">
      <c r="A35" t="s">
        <v>78</v>
      </c>
      <c r="N35" s="21" t="s">
        <v>28</v>
      </c>
      <c r="O35" s="21" t="s">
        <v>66</v>
      </c>
      <c r="P35" s="29">
        <v>14399</v>
      </c>
      <c r="Q35" s="29">
        <v>15275</v>
      </c>
      <c r="R35" s="29">
        <v>15185</v>
      </c>
      <c r="S35" s="29">
        <v>15051</v>
      </c>
      <c r="T35" s="29">
        <v>15368</v>
      </c>
      <c r="U35" s="29">
        <v>15260</v>
      </c>
      <c r="V35" s="29">
        <v>15217</v>
      </c>
      <c r="W35" s="29">
        <v>15076</v>
      </c>
      <c r="X35" s="29">
        <v>14342</v>
      </c>
      <c r="Y35" s="29">
        <v>16076</v>
      </c>
    </row>
    <row r="36" spans="1:25" x14ac:dyDescent="0.25">
      <c r="N36" s="21" t="s">
        <v>35</v>
      </c>
      <c r="O36" s="21" t="s">
        <v>35</v>
      </c>
      <c r="P36" s="29">
        <f>P12+P13</f>
        <v>5947</v>
      </c>
      <c r="Q36" s="29">
        <f t="shared" ref="Q36:Y36" si="1">Q12+Q13</f>
        <v>6373</v>
      </c>
      <c r="R36" s="29">
        <f t="shared" si="1"/>
        <v>6293</v>
      </c>
      <c r="S36" s="29">
        <f t="shared" si="1"/>
        <v>6215</v>
      </c>
      <c r="T36" s="29">
        <f t="shared" si="1"/>
        <v>6799</v>
      </c>
      <c r="U36" s="29">
        <f t="shared" si="1"/>
        <v>7239</v>
      </c>
      <c r="V36" s="29">
        <f t="shared" si="1"/>
        <v>7691</v>
      </c>
      <c r="W36" s="29">
        <f t="shared" si="1"/>
        <v>7591</v>
      </c>
      <c r="X36" s="29">
        <f t="shared" si="1"/>
        <v>7412</v>
      </c>
      <c r="Y36" s="29">
        <f t="shared" si="1"/>
        <v>8224</v>
      </c>
    </row>
    <row r="37" spans="1:25" x14ac:dyDescent="0.25">
      <c r="A37" t="s">
        <v>79</v>
      </c>
    </row>
    <row r="38" spans="1:25" x14ac:dyDescent="0.25">
      <c r="A38" t="s">
        <v>80</v>
      </c>
    </row>
    <row r="39" spans="1:25" x14ac:dyDescent="0.25">
      <c r="A39" t="s">
        <v>81</v>
      </c>
    </row>
    <row r="40" spans="1:25" x14ac:dyDescent="0.25">
      <c r="A40" t="s">
        <v>82</v>
      </c>
    </row>
    <row r="42" spans="1:25" x14ac:dyDescent="0.25">
      <c r="A42" t="s">
        <v>83</v>
      </c>
    </row>
    <row r="43" spans="1:25" x14ac:dyDescent="0.25">
      <c r="A43" t="s">
        <v>84</v>
      </c>
    </row>
    <row r="44" spans="1:25" x14ac:dyDescent="0.25">
      <c r="A44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2" spans="1:1" x14ac:dyDescent="0.25">
      <c r="A52" t="s">
        <v>88</v>
      </c>
    </row>
    <row r="53" spans="1:1" x14ac:dyDescent="0.25">
      <c r="A53" t="s">
        <v>478</v>
      </c>
    </row>
    <row r="60" spans="1:1" x14ac:dyDescent="0.25">
      <c r="A60" t="s">
        <v>92</v>
      </c>
    </row>
    <row r="62" spans="1:1" x14ac:dyDescent="0.25">
      <c r="A62" t="s">
        <v>93</v>
      </c>
    </row>
    <row r="63" spans="1:1" x14ac:dyDescent="0.25">
      <c r="A63" t="s">
        <v>94</v>
      </c>
    </row>
    <row r="65" spans="1:1" x14ac:dyDescent="0.25">
      <c r="A65" t="s">
        <v>95</v>
      </c>
    </row>
    <row r="66" spans="1:1" x14ac:dyDescent="0.25">
      <c r="A66" t="s">
        <v>479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2F4A-C6D6-4A7C-936F-2B0BE4B6FB30}">
  <dimension ref="A1:AB33"/>
  <sheetViews>
    <sheetView tabSelected="1" workbookViewId="0">
      <selection activeCell="D8" sqref="D8:D25"/>
    </sheetView>
  </sheetViews>
  <sheetFormatPr baseColWidth="10" defaultRowHeight="15" x14ac:dyDescent="0.25"/>
  <cols>
    <col min="1" max="1" width="20.42578125" customWidth="1"/>
    <col min="2" max="10" width="16.85546875" customWidth="1"/>
  </cols>
  <sheetData>
    <row r="1" spans="1:28" ht="15" customHeight="1" x14ac:dyDescent="0.25">
      <c r="A1" s="69" t="s">
        <v>96</v>
      </c>
      <c r="B1" s="72" t="s">
        <v>97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</row>
    <row r="2" spans="1:28" x14ac:dyDescent="0.25">
      <c r="A2" s="70"/>
      <c r="B2" s="75" t="s">
        <v>98</v>
      </c>
      <c r="C2" s="76"/>
      <c r="D2" s="76"/>
      <c r="E2" s="76"/>
      <c r="F2" s="76"/>
      <c r="G2" s="76"/>
      <c r="H2" s="76"/>
      <c r="I2" s="76"/>
      <c r="J2" s="77"/>
      <c r="K2" s="75" t="s">
        <v>99</v>
      </c>
      <c r="L2" s="76"/>
      <c r="M2" s="76"/>
      <c r="N2" s="76"/>
      <c r="O2" s="76"/>
      <c r="P2" s="76"/>
      <c r="Q2" s="76"/>
      <c r="R2" s="76"/>
      <c r="S2" s="77"/>
      <c r="T2" s="75" t="s">
        <v>100</v>
      </c>
      <c r="U2" s="76"/>
      <c r="V2" s="76"/>
      <c r="W2" s="76"/>
      <c r="X2" s="76"/>
      <c r="Y2" s="76"/>
      <c r="Z2" s="76"/>
      <c r="AA2" s="76"/>
      <c r="AB2" s="77"/>
    </row>
    <row r="3" spans="1:28" x14ac:dyDescent="0.25">
      <c r="A3" s="70"/>
      <c r="B3" s="78" t="s">
        <v>101</v>
      </c>
      <c r="C3" s="79"/>
      <c r="D3" s="79"/>
      <c r="E3" s="79"/>
      <c r="F3" s="79"/>
      <c r="G3" s="79"/>
      <c r="H3" s="79"/>
      <c r="I3" s="79"/>
      <c r="J3" s="80"/>
      <c r="K3" s="78"/>
      <c r="L3" s="79"/>
      <c r="M3" s="79"/>
      <c r="N3" s="79"/>
      <c r="O3" s="79"/>
      <c r="P3" s="79"/>
      <c r="Q3" s="79"/>
      <c r="R3" s="79"/>
      <c r="S3" s="80"/>
      <c r="T3" s="78"/>
      <c r="U3" s="79"/>
      <c r="V3" s="79"/>
      <c r="W3" s="79"/>
      <c r="X3" s="79"/>
      <c r="Y3" s="79"/>
      <c r="Z3" s="79"/>
      <c r="AA3" s="79"/>
      <c r="AB3" s="80"/>
    </row>
    <row r="4" spans="1:28" ht="30" x14ac:dyDescent="0.25">
      <c r="A4" s="70"/>
      <c r="B4" s="30" t="s">
        <v>102</v>
      </c>
      <c r="C4" s="30" t="s">
        <v>102</v>
      </c>
      <c r="D4" s="30" t="s">
        <v>103</v>
      </c>
      <c r="E4" s="30" t="s">
        <v>102</v>
      </c>
      <c r="F4" s="30" t="s">
        <v>102</v>
      </c>
      <c r="G4" s="30" t="s">
        <v>104</v>
      </c>
      <c r="H4" s="30" t="s">
        <v>105</v>
      </c>
      <c r="I4" s="69" t="s">
        <v>106</v>
      </c>
      <c r="J4" s="30" t="s">
        <v>107</v>
      </c>
      <c r="K4" s="31" t="s">
        <v>102</v>
      </c>
      <c r="L4" s="31" t="s">
        <v>102</v>
      </c>
      <c r="M4" s="31" t="s">
        <v>103</v>
      </c>
      <c r="N4" s="31" t="s">
        <v>102</v>
      </c>
      <c r="O4" s="31" t="s">
        <v>102</v>
      </c>
      <c r="P4" s="31" t="s">
        <v>104</v>
      </c>
      <c r="Q4" s="31" t="s">
        <v>105</v>
      </c>
      <c r="R4" s="81" t="s">
        <v>106</v>
      </c>
      <c r="S4" s="31" t="s">
        <v>107</v>
      </c>
      <c r="T4" s="31" t="s">
        <v>102</v>
      </c>
      <c r="U4" s="31" t="s">
        <v>102</v>
      </c>
      <c r="V4" s="31" t="s">
        <v>103</v>
      </c>
      <c r="W4" s="31" t="s">
        <v>102</v>
      </c>
      <c r="X4" s="31" t="s">
        <v>102</v>
      </c>
      <c r="Y4" s="31" t="s">
        <v>104</v>
      </c>
      <c r="Z4" s="31" t="s">
        <v>105</v>
      </c>
      <c r="AA4" s="81" t="s">
        <v>106</v>
      </c>
      <c r="AB4" s="31" t="s">
        <v>107</v>
      </c>
    </row>
    <row r="5" spans="1:28" ht="32.25" x14ac:dyDescent="0.25">
      <c r="A5" s="70"/>
      <c r="B5" s="32" t="s">
        <v>108</v>
      </c>
      <c r="C5" s="32" t="s">
        <v>108</v>
      </c>
      <c r="D5" s="32" t="s">
        <v>109</v>
      </c>
      <c r="E5" s="32" t="s">
        <v>110</v>
      </c>
      <c r="F5" s="32" t="s">
        <v>111</v>
      </c>
      <c r="G5" s="32" t="s">
        <v>112</v>
      </c>
      <c r="H5" s="32" t="s">
        <v>112</v>
      </c>
      <c r="I5" s="70"/>
      <c r="J5" s="32" t="s">
        <v>113</v>
      </c>
      <c r="K5" s="33" t="s">
        <v>108</v>
      </c>
      <c r="L5" s="33" t="s">
        <v>108</v>
      </c>
      <c r="M5" s="33" t="s">
        <v>109</v>
      </c>
      <c r="N5" s="33" t="s">
        <v>110</v>
      </c>
      <c r="O5" s="33" t="s">
        <v>111</v>
      </c>
      <c r="P5" s="33" t="s">
        <v>112</v>
      </c>
      <c r="Q5" s="33" t="s">
        <v>112</v>
      </c>
      <c r="R5" s="82"/>
      <c r="S5" s="33" t="s">
        <v>113</v>
      </c>
      <c r="T5" s="33" t="s">
        <v>108</v>
      </c>
      <c r="U5" s="33" t="s">
        <v>108</v>
      </c>
      <c r="V5" s="33" t="s">
        <v>109</v>
      </c>
      <c r="W5" s="33" t="s">
        <v>110</v>
      </c>
      <c r="X5" s="33" t="s">
        <v>111</v>
      </c>
      <c r="Y5" s="33" t="s">
        <v>112</v>
      </c>
      <c r="Z5" s="33" t="s">
        <v>112</v>
      </c>
      <c r="AA5" s="82"/>
      <c r="AB5" s="33" t="s">
        <v>113</v>
      </c>
    </row>
    <row r="6" spans="1:28" ht="17.25" x14ac:dyDescent="0.25">
      <c r="A6" s="70"/>
      <c r="B6" s="32" t="s">
        <v>114</v>
      </c>
      <c r="C6" s="32" t="s">
        <v>115</v>
      </c>
      <c r="D6" s="32"/>
      <c r="E6" s="32"/>
      <c r="F6" s="32"/>
      <c r="G6" s="32"/>
      <c r="H6" s="32"/>
      <c r="I6" s="70"/>
      <c r="J6" s="32"/>
      <c r="K6" s="33" t="s">
        <v>114</v>
      </c>
      <c r="L6" s="33" t="s">
        <v>115</v>
      </c>
      <c r="M6" s="33"/>
      <c r="N6" s="33"/>
      <c r="O6" s="33"/>
      <c r="P6" s="33"/>
      <c r="Q6" s="33"/>
      <c r="R6" s="82"/>
      <c r="S6" s="33"/>
      <c r="T6" s="33" t="s">
        <v>114</v>
      </c>
      <c r="U6" s="33" t="s">
        <v>115</v>
      </c>
      <c r="V6" s="33"/>
      <c r="W6" s="33"/>
      <c r="X6" s="33"/>
      <c r="Y6" s="33"/>
      <c r="Z6" s="33"/>
      <c r="AA6" s="82"/>
      <c r="AB6" s="33"/>
    </row>
    <row r="7" spans="1:28" x14ac:dyDescent="0.25">
      <c r="A7" s="71"/>
      <c r="B7" s="34"/>
      <c r="C7" s="34"/>
      <c r="D7" s="34"/>
      <c r="E7" s="34"/>
      <c r="F7" s="34"/>
      <c r="G7" s="34"/>
      <c r="H7" s="34"/>
      <c r="I7" s="71"/>
      <c r="J7" s="34"/>
      <c r="K7" s="35"/>
      <c r="L7" s="35"/>
      <c r="M7" s="35"/>
      <c r="N7" s="35"/>
      <c r="O7" s="35"/>
      <c r="P7" s="35"/>
      <c r="Q7" s="35"/>
      <c r="R7" s="83"/>
      <c r="S7" s="35"/>
      <c r="T7" s="35"/>
      <c r="U7" s="35"/>
      <c r="V7" s="35"/>
      <c r="W7" s="35"/>
      <c r="X7" s="35"/>
      <c r="Y7" s="35"/>
      <c r="Z7" s="35"/>
      <c r="AA7" s="83"/>
      <c r="AB7" s="35"/>
    </row>
    <row r="8" spans="1:28" x14ac:dyDescent="0.25">
      <c r="A8" s="36" t="s">
        <v>116</v>
      </c>
      <c r="B8" s="37" t="s">
        <v>117</v>
      </c>
      <c r="C8" s="37" t="s">
        <v>118</v>
      </c>
      <c r="D8" s="37" t="s">
        <v>119</v>
      </c>
      <c r="E8" s="37" t="s">
        <v>120</v>
      </c>
      <c r="F8" s="37" t="s">
        <v>121</v>
      </c>
      <c r="G8" s="37" t="s">
        <v>122</v>
      </c>
      <c r="H8" s="37" t="s">
        <v>123</v>
      </c>
      <c r="I8" s="37" t="s">
        <v>124</v>
      </c>
      <c r="J8" s="37" t="s">
        <v>125</v>
      </c>
      <c r="K8" s="37" t="s">
        <v>126</v>
      </c>
      <c r="L8" s="37" t="s">
        <v>127</v>
      </c>
      <c r="M8" s="37" t="s">
        <v>119</v>
      </c>
      <c r="N8" s="37" t="s">
        <v>128</v>
      </c>
      <c r="O8" s="37" t="s">
        <v>129</v>
      </c>
      <c r="P8" s="37" t="s">
        <v>130</v>
      </c>
      <c r="Q8" s="37" t="s">
        <v>123</v>
      </c>
      <c r="R8" s="37" t="s">
        <v>124</v>
      </c>
      <c r="S8" s="37" t="s">
        <v>125</v>
      </c>
      <c r="T8" s="37" t="s">
        <v>131</v>
      </c>
      <c r="U8" s="37" t="s">
        <v>132</v>
      </c>
      <c r="V8" s="37" t="s">
        <v>119</v>
      </c>
      <c r="W8" s="37" t="s">
        <v>133</v>
      </c>
      <c r="X8" s="37" t="s">
        <v>134</v>
      </c>
      <c r="Y8" s="37" t="s">
        <v>135</v>
      </c>
      <c r="Z8" s="37" t="s">
        <v>123</v>
      </c>
      <c r="AA8" s="37" t="s">
        <v>124</v>
      </c>
      <c r="AB8" s="37" t="s">
        <v>125</v>
      </c>
    </row>
    <row r="9" spans="1:28" x14ac:dyDescent="0.25">
      <c r="A9" s="36" t="s">
        <v>136</v>
      </c>
      <c r="B9" s="37" t="s">
        <v>137</v>
      </c>
      <c r="C9" s="37" t="s">
        <v>138</v>
      </c>
      <c r="D9" s="37" t="s">
        <v>139</v>
      </c>
      <c r="E9" s="37" t="s">
        <v>140</v>
      </c>
      <c r="F9" s="37" t="s">
        <v>141</v>
      </c>
      <c r="G9" s="37" t="s">
        <v>142</v>
      </c>
      <c r="H9" s="37" t="s">
        <v>143</v>
      </c>
      <c r="I9" s="37" t="s">
        <v>144</v>
      </c>
      <c r="J9" s="37" t="s">
        <v>145</v>
      </c>
      <c r="K9" s="37" t="s">
        <v>146</v>
      </c>
      <c r="L9" s="37" t="s">
        <v>147</v>
      </c>
      <c r="M9" s="37" t="s">
        <v>139</v>
      </c>
      <c r="N9" s="37" t="s">
        <v>148</v>
      </c>
      <c r="O9" s="37" t="s">
        <v>149</v>
      </c>
      <c r="P9" s="37" t="s">
        <v>150</v>
      </c>
      <c r="Q9" s="37" t="s">
        <v>143</v>
      </c>
      <c r="R9" s="37" t="s">
        <v>144</v>
      </c>
      <c r="S9" s="37" t="s">
        <v>145</v>
      </c>
      <c r="T9" s="37" t="s">
        <v>151</v>
      </c>
      <c r="U9" s="37" t="s">
        <v>152</v>
      </c>
      <c r="V9" s="37" t="s">
        <v>139</v>
      </c>
      <c r="W9" s="37" t="s">
        <v>153</v>
      </c>
      <c r="X9" s="37" t="s">
        <v>154</v>
      </c>
      <c r="Y9" s="37" t="s">
        <v>155</v>
      </c>
      <c r="Z9" s="37" t="s">
        <v>143</v>
      </c>
      <c r="AA9" s="37" t="s">
        <v>144</v>
      </c>
      <c r="AB9" s="37" t="s">
        <v>145</v>
      </c>
    </row>
    <row r="10" spans="1:28" x14ac:dyDescent="0.25">
      <c r="A10" s="36" t="s">
        <v>156</v>
      </c>
      <c r="B10" s="37" t="s">
        <v>157</v>
      </c>
      <c r="C10" s="37" t="s">
        <v>158</v>
      </c>
      <c r="D10" s="37" t="s">
        <v>159</v>
      </c>
      <c r="E10" s="37" t="s">
        <v>160</v>
      </c>
      <c r="F10" s="37" t="s">
        <v>161</v>
      </c>
      <c r="G10" s="37" t="s">
        <v>162</v>
      </c>
      <c r="H10" s="37" t="s">
        <v>163</v>
      </c>
      <c r="I10" s="37" t="s">
        <v>164</v>
      </c>
      <c r="J10" s="37" t="s">
        <v>165</v>
      </c>
      <c r="K10" s="37" t="s">
        <v>166</v>
      </c>
      <c r="L10" s="37" t="s">
        <v>167</v>
      </c>
      <c r="M10" s="37" t="s">
        <v>159</v>
      </c>
      <c r="N10" s="37" t="s">
        <v>168</v>
      </c>
      <c r="O10" s="37" t="s">
        <v>169</v>
      </c>
      <c r="P10" s="37" t="s">
        <v>170</v>
      </c>
      <c r="Q10" s="37" t="s">
        <v>163</v>
      </c>
      <c r="R10" s="37" t="s">
        <v>164</v>
      </c>
      <c r="S10" s="37" t="s">
        <v>165</v>
      </c>
      <c r="T10" s="37" t="s">
        <v>171</v>
      </c>
      <c r="U10" s="37" t="s">
        <v>172</v>
      </c>
      <c r="V10" s="37" t="s">
        <v>159</v>
      </c>
      <c r="W10" s="37" t="s">
        <v>173</v>
      </c>
      <c r="X10" s="37" t="s">
        <v>174</v>
      </c>
      <c r="Y10" s="37" t="s">
        <v>175</v>
      </c>
      <c r="Z10" s="37" t="s">
        <v>163</v>
      </c>
      <c r="AA10" s="37" t="s">
        <v>164</v>
      </c>
      <c r="AB10" s="37" t="s">
        <v>165</v>
      </c>
    </row>
    <row r="11" spans="1:28" x14ac:dyDescent="0.25">
      <c r="A11" s="36" t="s">
        <v>176</v>
      </c>
      <c r="B11" s="37" t="s">
        <v>177</v>
      </c>
      <c r="C11" s="37" t="s">
        <v>178</v>
      </c>
      <c r="D11" s="37" t="s">
        <v>159</v>
      </c>
      <c r="E11" s="37" t="s">
        <v>179</v>
      </c>
      <c r="F11" s="37" t="s">
        <v>180</v>
      </c>
      <c r="G11" s="37" t="s">
        <v>181</v>
      </c>
      <c r="H11" s="37" t="s">
        <v>163</v>
      </c>
      <c r="I11" s="37" t="s">
        <v>182</v>
      </c>
      <c r="J11" s="37" t="s">
        <v>183</v>
      </c>
      <c r="K11" s="37" t="s">
        <v>184</v>
      </c>
      <c r="L11" s="37" t="s">
        <v>185</v>
      </c>
      <c r="M11" s="37" t="s">
        <v>159</v>
      </c>
      <c r="N11" s="37" t="s">
        <v>186</v>
      </c>
      <c r="O11" s="37" t="s">
        <v>187</v>
      </c>
      <c r="P11" s="37" t="s">
        <v>188</v>
      </c>
      <c r="Q11" s="37" t="s">
        <v>163</v>
      </c>
      <c r="R11" s="37" t="s">
        <v>182</v>
      </c>
      <c r="S11" s="37" t="s">
        <v>183</v>
      </c>
      <c r="T11" s="37" t="s">
        <v>189</v>
      </c>
      <c r="U11" s="37" t="s">
        <v>190</v>
      </c>
      <c r="V11" s="37" t="s">
        <v>159</v>
      </c>
      <c r="W11" s="37" t="s">
        <v>191</v>
      </c>
      <c r="X11" s="37" t="s">
        <v>192</v>
      </c>
      <c r="Y11" s="37" t="s">
        <v>193</v>
      </c>
      <c r="Z11" s="37" t="s">
        <v>163</v>
      </c>
      <c r="AA11" s="37" t="s">
        <v>182</v>
      </c>
      <c r="AB11" s="37" t="s">
        <v>183</v>
      </c>
    </row>
    <row r="12" spans="1:28" x14ac:dyDescent="0.25">
      <c r="A12" s="36" t="s">
        <v>194</v>
      </c>
      <c r="B12" s="37" t="s">
        <v>195</v>
      </c>
      <c r="C12" s="37" t="s">
        <v>196</v>
      </c>
      <c r="D12" s="37" t="s">
        <v>159</v>
      </c>
      <c r="E12" s="37" t="s">
        <v>197</v>
      </c>
      <c r="F12" s="37" t="s">
        <v>198</v>
      </c>
      <c r="G12" s="37" t="s">
        <v>199</v>
      </c>
      <c r="H12" s="37" t="s">
        <v>163</v>
      </c>
      <c r="I12" s="37" t="s">
        <v>182</v>
      </c>
      <c r="J12" s="37" t="s">
        <v>200</v>
      </c>
      <c r="K12" s="37" t="s">
        <v>201</v>
      </c>
      <c r="L12" s="37" t="s">
        <v>202</v>
      </c>
      <c r="M12" s="37" t="s">
        <v>159</v>
      </c>
      <c r="N12" s="37" t="s">
        <v>203</v>
      </c>
      <c r="O12" s="37" t="s">
        <v>204</v>
      </c>
      <c r="P12" s="37" t="s">
        <v>205</v>
      </c>
      <c r="Q12" s="37" t="s">
        <v>163</v>
      </c>
      <c r="R12" s="37" t="s">
        <v>182</v>
      </c>
      <c r="S12" s="37" t="s">
        <v>200</v>
      </c>
      <c r="T12" s="37" t="s">
        <v>206</v>
      </c>
      <c r="U12" s="37" t="s">
        <v>207</v>
      </c>
      <c r="V12" s="37" t="s">
        <v>159</v>
      </c>
      <c r="W12" s="37" t="s">
        <v>208</v>
      </c>
      <c r="X12" s="37" t="s">
        <v>209</v>
      </c>
      <c r="Y12" s="37" t="s">
        <v>210</v>
      </c>
      <c r="Z12" s="37" t="s">
        <v>163</v>
      </c>
      <c r="AA12" s="37" t="s">
        <v>182</v>
      </c>
      <c r="AB12" s="37" t="s">
        <v>200</v>
      </c>
    </row>
    <row r="13" spans="1:28" x14ac:dyDescent="0.25">
      <c r="A13" s="36" t="s">
        <v>211</v>
      </c>
      <c r="B13" s="37" t="s">
        <v>212</v>
      </c>
      <c r="C13" s="37" t="s">
        <v>213</v>
      </c>
      <c r="D13" s="37" t="s">
        <v>214</v>
      </c>
      <c r="E13" s="37" t="s">
        <v>215</v>
      </c>
      <c r="F13" s="37" t="s">
        <v>216</v>
      </c>
      <c r="G13" s="37" t="s">
        <v>217</v>
      </c>
      <c r="H13" s="37" t="s">
        <v>163</v>
      </c>
      <c r="I13" s="37" t="s">
        <v>218</v>
      </c>
      <c r="J13" s="37" t="s">
        <v>219</v>
      </c>
      <c r="K13" s="37" t="s">
        <v>220</v>
      </c>
      <c r="L13" s="37" t="s">
        <v>221</v>
      </c>
      <c r="M13" s="37" t="s">
        <v>214</v>
      </c>
      <c r="N13" s="37" t="s">
        <v>222</v>
      </c>
      <c r="O13" s="37" t="s">
        <v>223</v>
      </c>
      <c r="P13" s="37" t="s">
        <v>224</v>
      </c>
      <c r="Q13" s="37" t="s">
        <v>163</v>
      </c>
      <c r="R13" s="37" t="s">
        <v>218</v>
      </c>
      <c r="S13" s="37" t="s">
        <v>219</v>
      </c>
      <c r="T13" s="37" t="s">
        <v>225</v>
      </c>
      <c r="U13" s="37" t="s">
        <v>226</v>
      </c>
      <c r="V13" s="37" t="s">
        <v>214</v>
      </c>
      <c r="W13" s="37" t="s">
        <v>227</v>
      </c>
      <c r="X13" s="37" t="s">
        <v>228</v>
      </c>
      <c r="Y13" s="37" t="s">
        <v>229</v>
      </c>
      <c r="Z13" s="37" t="s">
        <v>163</v>
      </c>
      <c r="AA13" s="37" t="s">
        <v>218</v>
      </c>
      <c r="AB13" s="37" t="s">
        <v>219</v>
      </c>
    </row>
    <row r="14" spans="1:28" x14ac:dyDescent="0.25">
      <c r="A14" s="36" t="s">
        <v>230</v>
      </c>
      <c r="B14" s="37" t="s">
        <v>231</v>
      </c>
      <c r="C14" s="37" t="s">
        <v>232</v>
      </c>
      <c r="D14" s="37" t="s">
        <v>214</v>
      </c>
      <c r="E14" s="37" t="s">
        <v>233</v>
      </c>
      <c r="F14" s="37" t="s">
        <v>234</v>
      </c>
      <c r="G14" s="37" t="s">
        <v>235</v>
      </c>
      <c r="H14" s="37" t="s">
        <v>163</v>
      </c>
      <c r="I14" s="37" t="s">
        <v>218</v>
      </c>
      <c r="J14" s="37" t="s">
        <v>236</v>
      </c>
      <c r="K14" s="37" t="s">
        <v>237</v>
      </c>
      <c r="L14" s="37" t="s">
        <v>238</v>
      </c>
      <c r="M14" s="37" t="s">
        <v>214</v>
      </c>
      <c r="N14" s="37" t="s">
        <v>239</v>
      </c>
      <c r="O14" s="37" t="s">
        <v>240</v>
      </c>
      <c r="P14" s="37" t="s">
        <v>241</v>
      </c>
      <c r="Q14" s="37" t="s">
        <v>163</v>
      </c>
      <c r="R14" s="37" t="s">
        <v>218</v>
      </c>
      <c r="S14" s="37" t="s">
        <v>236</v>
      </c>
      <c r="T14" s="37" t="s">
        <v>242</v>
      </c>
      <c r="U14" s="37" t="s">
        <v>243</v>
      </c>
      <c r="V14" s="37" t="s">
        <v>214</v>
      </c>
      <c r="W14" s="37" t="s">
        <v>244</v>
      </c>
      <c r="X14" s="37" t="s">
        <v>245</v>
      </c>
      <c r="Y14" s="37" t="s">
        <v>246</v>
      </c>
      <c r="Z14" s="37" t="s">
        <v>163</v>
      </c>
      <c r="AA14" s="37" t="s">
        <v>218</v>
      </c>
      <c r="AB14" s="37" t="s">
        <v>236</v>
      </c>
    </row>
    <row r="15" spans="1:28" x14ac:dyDescent="0.25">
      <c r="A15" s="36" t="s">
        <v>247</v>
      </c>
      <c r="B15" s="37" t="s">
        <v>248</v>
      </c>
      <c r="C15" s="37" t="s">
        <v>249</v>
      </c>
      <c r="D15" s="37" t="s">
        <v>250</v>
      </c>
      <c r="E15" s="37" t="s">
        <v>251</v>
      </c>
      <c r="F15" s="37" t="s">
        <v>252</v>
      </c>
      <c r="G15" s="37" t="s">
        <v>253</v>
      </c>
      <c r="H15" s="37" t="s">
        <v>163</v>
      </c>
      <c r="I15" s="37" t="s">
        <v>214</v>
      </c>
      <c r="J15" s="37" t="s">
        <v>254</v>
      </c>
      <c r="K15" s="37" t="s">
        <v>255</v>
      </c>
      <c r="L15" s="37" t="s">
        <v>256</v>
      </c>
      <c r="M15" s="37" t="s">
        <v>250</v>
      </c>
      <c r="N15" s="37" t="s">
        <v>257</v>
      </c>
      <c r="O15" s="37" t="s">
        <v>258</v>
      </c>
      <c r="P15" s="37" t="s">
        <v>259</v>
      </c>
      <c r="Q15" s="37" t="s">
        <v>163</v>
      </c>
      <c r="R15" s="37" t="s">
        <v>214</v>
      </c>
      <c r="S15" s="37" t="s">
        <v>254</v>
      </c>
      <c r="T15" s="37" t="s">
        <v>260</v>
      </c>
      <c r="U15" s="37" t="s">
        <v>261</v>
      </c>
      <c r="V15" s="37" t="s">
        <v>250</v>
      </c>
      <c r="W15" s="37" t="s">
        <v>262</v>
      </c>
      <c r="X15" s="37" t="s">
        <v>263</v>
      </c>
      <c r="Y15" s="37" t="s">
        <v>264</v>
      </c>
      <c r="Z15" s="37" t="s">
        <v>163</v>
      </c>
      <c r="AA15" s="37" t="s">
        <v>214</v>
      </c>
      <c r="AB15" s="37" t="s">
        <v>254</v>
      </c>
    </row>
    <row r="16" spans="1:28" x14ac:dyDescent="0.25">
      <c r="A16" s="36" t="s">
        <v>265</v>
      </c>
      <c r="B16" s="37" t="s">
        <v>266</v>
      </c>
      <c r="C16" s="37" t="s">
        <v>267</v>
      </c>
      <c r="D16" s="37" t="s">
        <v>163</v>
      </c>
      <c r="E16" s="37" t="s">
        <v>268</v>
      </c>
      <c r="F16" s="37" t="s">
        <v>269</v>
      </c>
      <c r="G16" s="37" t="s">
        <v>270</v>
      </c>
      <c r="H16" s="37" t="s">
        <v>163</v>
      </c>
      <c r="I16" s="37" t="s">
        <v>214</v>
      </c>
      <c r="J16" s="37" t="s">
        <v>271</v>
      </c>
      <c r="K16" s="37" t="s">
        <v>272</v>
      </c>
      <c r="L16" s="37" t="s">
        <v>273</v>
      </c>
      <c r="M16" s="37" t="s">
        <v>163</v>
      </c>
      <c r="N16" s="37" t="s">
        <v>274</v>
      </c>
      <c r="O16" s="37" t="s">
        <v>275</v>
      </c>
      <c r="P16" s="37" t="s">
        <v>276</v>
      </c>
      <c r="Q16" s="37" t="s">
        <v>163</v>
      </c>
      <c r="R16" s="37" t="s">
        <v>214</v>
      </c>
      <c r="S16" s="37" t="s">
        <v>271</v>
      </c>
      <c r="T16" s="37" t="s">
        <v>277</v>
      </c>
      <c r="U16" s="37" t="s">
        <v>278</v>
      </c>
      <c r="V16" s="37" t="s">
        <v>163</v>
      </c>
      <c r="W16" s="37" t="s">
        <v>279</v>
      </c>
      <c r="X16" s="37" t="s">
        <v>280</v>
      </c>
      <c r="Y16" s="37" t="s">
        <v>281</v>
      </c>
      <c r="Z16" s="37" t="s">
        <v>163</v>
      </c>
      <c r="AA16" s="37" t="s">
        <v>214</v>
      </c>
      <c r="AB16" s="37" t="s">
        <v>271</v>
      </c>
    </row>
    <row r="17" spans="1:28" x14ac:dyDescent="0.25">
      <c r="A17" s="36" t="s">
        <v>282</v>
      </c>
      <c r="B17" s="37" t="s">
        <v>283</v>
      </c>
      <c r="C17" s="37" t="s">
        <v>284</v>
      </c>
      <c r="D17" s="37" t="s">
        <v>163</v>
      </c>
      <c r="E17" s="37" t="s">
        <v>285</v>
      </c>
      <c r="F17" s="37" t="s">
        <v>286</v>
      </c>
      <c r="G17" s="37" t="s">
        <v>287</v>
      </c>
      <c r="H17" s="37" t="s">
        <v>163</v>
      </c>
      <c r="I17" s="37" t="s">
        <v>214</v>
      </c>
      <c r="J17" s="37" t="s">
        <v>288</v>
      </c>
      <c r="K17" s="37" t="s">
        <v>289</v>
      </c>
      <c r="L17" s="37" t="s">
        <v>290</v>
      </c>
      <c r="M17" s="37" t="s">
        <v>163</v>
      </c>
      <c r="N17" s="37" t="s">
        <v>291</v>
      </c>
      <c r="O17" s="37" t="s">
        <v>292</v>
      </c>
      <c r="P17" s="37" t="s">
        <v>293</v>
      </c>
      <c r="Q17" s="37" t="s">
        <v>163</v>
      </c>
      <c r="R17" s="37" t="s">
        <v>214</v>
      </c>
      <c r="S17" s="37" t="s">
        <v>288</v>
      </c>
      <c r="T17" s="37" t="s">
        <v>294</v>
      </c>
      <c r="U17" s="37" t="s">
        <v>295</v>
      </c>
      <c r="V17" s="37" t="s">
        <v>163</v>
      </c>
      <c r="W17" s="37" t="s">
        <v>296</v>
      </c>
      <c r="X17" s="37" t="s">
        <v>297</v>
      </c>
      <c r="Y17" s="37" t="s">
        <v>298</v>
      </c>
      <c r="Z17" s="37" t="s">
        <v>163</v>
      </c>
      <c r="AA17" s="37" t="s">
        <v>214</v>
      </c>
      <c r="AB17" s="37" t="s">
        <v>288</v>
      </c>
    </row>
    <row r="18" spans="1:28" x14ac:dyDescent="0.25">
      <c r="A18" s="36" t="s">
        <v>299</v>
      </c>
      <c r="B18" s="37" t="s">
        <v>300</v>
      </c>
      <c r="C18" s="37" t="s">
        <v>301</v>
      </c>
      <c r="D18" s="37" t="s">
        <v>163</v>
      </c>
      <c r="E18" s="37" t="s">
        <v>302</v>
      </c>
      <c r="F18" s="37" t="s">
        <v>303</v>
      </c>
      <c r="G18" s="37" t="s">
        <v>304</v>
      </c>
      <c r="H18" s="37" t="s">
        <v>163</v>
      </c>
      <c r="I18" s="37" t="s">
        <v>214</v>
      </c>
      <c r="J18" s="37" t="s">
        <v>305</v>
      </c>
      <c r="K18" s="37" t="s">
        <v>306</v>
      </c>
      <c r="L18" s="37" t="s">
        <v>307</v>
      </c>
      <c r="M18" s="37" t="s">
        <v>163</v>
      </c>
      <c r="N18" s="37" t="s">
        <v>308</v>
      </c>
      <c r="O18" s="37" t="s">
        <v>309</v>
      </c>
      <c r="P18" s="37" t="s">
        <v>310</v>
      </c>
      <c r="Q18" s="37" t="s">
        <v>163</v>
      </c>
      <c r="R18" s="37" t="s">
        <v>214</v>
      </c>
      <c r="S18" s="37" t="s">
        <v>305</v>
      </c>
      <c r="T18" s="37" t="s">
        <v>311</v>
      </c>
      <c r="U18" s="37" t="s">
        <v>312</v>
      </c>
      <c r="V18" s="37" t="s">
        <v>163</v>
      </c>
      <c r="W18" s="37" t="s">
        <v>313</v>
      </c>
      <c r="X18" s="37" t="s">
        <v>314</v>
      </c>
      <c r="Y18" s="37" t="s">
        <v>315</v>
      </c>
      <c r="Z18" s="37" t="s">
        <v>163</v>
      </c>
      <c r="AA18" s="37" t="s">
        <v>214</v>
      </c>
      <c r="AB18" s="37" t="s">
        <v>305</v>
      </c>
    </row>
    <row r="19" spans="1:28" x14ac:dyDescent="0.25">
      <c r="A19" s="36" t="s">
        <v>316</v>
      </c>
      <c r="B19" s="37" t="s">
        <v>317</v>
      </c>
      <c r="C19" s="37" t="s">
        <v>318</v>
      </c>
      <c r="D19" s="37" t="s">
        <v>163</v>
      </c>
      <c r="E19" s="37" t="s">
        <v>319</v>
      </c>
      <c r="F19" s="37" t="s">
        <v>320</v>
      </c>
      <c r="G19" s="37" t="s">
        <v>321</v>
      </c>
      <c r="H19" s="37" t="s">
        <v>163</v>
      </c>
      <c r="I19" s="37" t="s">
        <v>322</v>
      </c>
      <c r="J19" s="37" t="s">
        <v>323</v>
      </c>
      <c r="K19" s="37" t="s">
        <v>324</v>
      </c>
      <c r="L19" s="37" t="s">
        <v>325</v>
      </c>
      <c r="M19" s="37" t="s">
        <v>163</v>
      </c>
      <c r="N19" s="37" t="s">
        <v>326</v>
      </c>
      <c r="O19" s="37" t="s">
        <v>327</v>
      </c>
      <c r="P19" s="37" t="s">
        <v>328</v>
      </c>
      <c r="Q19" s="37" t="s">
        <v>163</v>
      </c>
      <c r="R19" s="37" t="s">
        <v>322</v>
      </c>
      <c r="S19" s="37" t="s">
        <v>323</v>
      </c>
      <c r="T19" s="37" t="s">
        <v>329</v>
      </c>
      <c r="U19" s="37" t="s">
        <v>330</v>
      </c>
      <c r="V19" s="37" t="s">
        <v>163</v>
      </c>
      <c r="W19" s="37" t="s">
        <v>331</v>
      </c>
      <c r="X19" s="37" t="s">
        <v>332</v>
      </c>
      <c r="Y19" s="37" t="s">
        <v>333</v>
      </c>
      <c r="Z19" s="37" t="s">
        <v>163</v>
      </c>
      <c r="AA19" s="37" t="s">
        <v>322</v>
      </c>
      <c r="AB19" s="37" t="s">
        <v>323</v>
      </c>
    </row>
    <row r="20" spans="1:28" x14ac:dyDescent="0.25">
      <c r="A20" s="36" t="s">
        <v>334</v>
      </c>
      <c r="B20" s="37" t="s">
        <v>335</v>
      </c>
      <c r="C20" s="37" t="s">
        <v>336</v>
      </c>
      <c r="D20" s="37" t="s">
        <v>250</v>
      </c>
      <c r="E20" s="37" t="s">
        <v>337</v>
      </c>
      <c r="F20" s="37" t="s">
        <v>338</v>
      </c>
      <c r="G20" s="37" t="s">
        <v>339</v>
      </c>
      <c r="H20" s="37" t="s">
        <v>214</v>
      </c>
      <c r="I20" s="37" t="s">
        <v>139</v>
      </c>
      <c r="J20" s="37" t="s">
        <v>340</v>
      </c>
      <c r="K20" s="37" t="s">
        <v>341</v>
      </c>
      <c r="L20" s="37" t="s">
        <v>342</v>
      </c>
      <c r="M20" s="37" t="s">
        <v>250</v>
      </c>
      <c r="N20" s="37" t="s">
        <v>343</v>
      </c>
      <c r="O20" s="37" t="s">
        <v>344</v>
      </c>
      <c r="P20" s="37" t="s">
        <v>345</v>
      </c>
      <c r="Q20" s="37" t="s">
        <v>214</v>
      </c>
      <c r="R20" s="37" t="s">
        <v>139</v>
      </c>
      <c r="S20" s="37" t="s">
        <v>340</v>
      </c>
      <c r="T20" s="37" t="s">
        <v>346</v>
      </c>
      <c r="U20" s="37" t="s">
        <v>347</v>
      </c>
      <c r="V20" s="37" t="s">
        <v>250</v>
      </c>
      <c r="W20" s="37" t="s">
        <v>348</v>
      </c>
      <c r="X20" s="37" t="s">
        <v>349</v>
      </c>
      <c r="Y20" s="37" t="s">
        <v>350</v>
      </c>
      <c r="Z20" s="37" t="s">
        <v>214</v>
      </c>
      <c r="AA20" s="37" t="s">
        <v>139</v>
      </c>
      <c r="AB20" s="37" t="s">
        <v>340</v>
      </c>
    </row>
    <row r="21" spans="1:28" x14ac:dyDescent="0.25">
      <c r="A21" s="36" t="s">
        <v>351</v>
      </c>
      <c r="B21" s="37" t="s">
        <v>352</v>
      </c>
      <c r="C21" s="37" t="s">
        <v>353</v>
      </c>
      <c r="D21" s="37" t="s">
        <v>214</v>
      </c>
      <c r="E21" s="37" t="s">
        <v>354</v>
      </c>
      <c r="F21" s="37" t="s">
        <v>355</v>
      </c>
      <c r="G21" s="37" t="s">
        <v>356</v>
      </c>
      <c r="H21" s="37" t="s">
        <v>322</v>
      </c>
      <c r="I21" s="37" t="s">
        <v>139</v>
      </c>
      <c r="J21" s="37" t="s">
        <v>357</v>
      </c>
      <c r="K21" s="37" t="s">
        <v>358</v>
      </c>
      <c r="L21" s="37" t="s">
        <v>359</v>
      </c>
      <c r="M21" s="37" t="s">
        <v>214</v>
      </c>
      <c r="N21" s="37" t="s">
        <v>360</v>
      </c>
      <c r="O21" s="37" t="s">
        <v>361</v>
      </c>
      <c r="P21" s="37" t="s">
        <v>362</v>
      </c>
      <c r="Q21" s="37" t="s">
        <v>322</v>
      </c>
      <c r="R21" s="37" t="s">
        <v>139</v>
      </c>
      <c r="S21" s="37" t="s">
        <v>357</v>
      </c>
      <c r="T21" s="37" t="s">
        <v>363</v>
      </c>
      <c r="U21" s="37" t="s">
        <v>364</v>
      </c>
      <c r="V21" s="37" t="s">
        <v>214</v>
      </c>
      <c r="W21" s="37" t="s">
        <v>365</v>
      </c>
      <c r="X21" s="37" t="s">
        <v>366</v>
      </c>
      <c r="Y21" s="37" t="s">
        <v>367</v>
      </c>
      <c r="Z21" s="37" t="s">
        <v>322</v>
      </c>
      <c r="AA21" s="37" t="s">
        <v>139</v>
      </c>
      <c r="AB21" s="37" t="s">
        <v>357</v>
      </c>
    </row>
    <row r="22" spans="1:28" x14ac:dyDescent="0.25">
      <c r="A22" s="36" t="s">
        <v>368</v>
      </c>
      <c r="B22" s="37" t="s">
        <v>369</v>
      </c>
      <c r="C22" s="37" t="s">
        <v>370</v>
      </c>
      <c r="D22" s="37" t="s">
        <v>159</v>
      </c>
      <c r="E22" s="37" t="s">
        <v>371</v>
      </c>
      <c r="F22" s="37" t="s">
        <v>372</v>
      </c>
      <c r="G22" s="37" t="s">
        <v>373</v>
      </c>
      <c r="H22" s="37" t="s">
        <v>139</v>
      </c>
      <c r="I22" s="37" t="s">
        <v>374</v>
      </c>
      <c r="J22" s="37" t="s">
        <v>375</v>
      </c>
      <c r="K22" s="37" t="s">
        <v>376</v>
      </c>
      <c r="L22" s="37" t="s">
        <v>377</v>
      </c>
      <c r="M22" s="37" t="s">
        <v>159</v>
      </c>
      <c r="N22" s="37" t="s">
        <v>378</v>
      </c>
      <c r="O22" s="37" t="s">
        <v>379</v>
      </c>
      <c r="P22" s="37" t="s">
        <v>380</v>
      </c>
      <c r="Q22" s="37" t="s">
        <v>139</v>
      </c>
      <c r="R22" s="37" t="s">
        <v>374</v>
      </c>
      <c r="S22" s="37" t="s">
        <v>375</v>
      </c>
      <c r="T22" s="37" t="s">
        <v>381</v>
      </c>
      <c r="U22" s="37" t="s">
        <v>382</v>
      </c>
      <c r="V22" s="37" t="s">
        <v>159</v>
      </c>
      <c r="W22" s="37" t="s">
        <v>383</v>
      </c>
      <c r="X22" s="37" t="s">
        <v>384</v>
      </c>
      <c r="Y22" s="37" t="s">
        <v>385</v>
      </c>
      <c r="Z22" s="37" t="s">
        <v>139</v>
      </c>
      <c r="AA22" s="37" t="s">
        <v>374</v>
      </c>
      <c r="AB22" s="37" t="s">
        <v>375</v>
      </c>
    </row>
    <row r="23" spans="1:28" x14ac:dyDescent="0.25">
      <c r="A23" s="36" t="s">
        <v>386</v>
      </c>
      <c r="B23" s="37" t="s">
        <v>387</v>
      </c>
      <c r="C23" s="37" t="s">
        <v>388</v>
      </c>
      <c r="D23" s="37" t="s">
        <v>322</v>
      </c>
      <c r="E23" s="37" t="s">
        <v>389</v>
      </c>
      <c r="F23" s="37" t="s">
        <v>390</v>
      </c>
      <c r="G23" s="37" t="s">
        <v>391</v>
      </c>
      <c r="H23" s="37" t="s">
        <v>374</v>
      </c>
      <c r="I23" s="37" t="s">
        <v>392</v>
      </c>
      <c r="J23" s="37" t="s">
        <v>393</v>
      </c>
      <c r="K23" s="37" t="s">
        <v>394</v>
      </c>
      <c r="L23" s="37" t="s">
        <v>395</v>
      </c>
      <c r="M23" s="37" t="s">
        <v>322</v>
      </c>
      <c r="N23" s="37" t="s">
        <v>396</v>
      </c>
      <c r="O23" s="37" t="s">
        <v>397</v>
      </c>
      <c r="P23" s="37" t="s">
        <v>398</v>
      </c>
      <c r="Q23" s="37" t="s">
        <v>374</v>
      </c>
      <c r="R23" s="37" t="s">
        <v>392</v>
      </c>
      <c r="S23" s="37" t="s">
        <v>393</v>
      </c>
      <c r="T23" s="37" t="s">
        <v>399</v>
      </c>
      <c r="U23" s="37" t="s">
        <v>400</v>
      </c>
      <c r="V23" s="37" t="s">
        <v>322</v>
      </c>
      <c r="W23" s="37" t="s">
        <v>401</v>
      </c>
      <c r="X23" s="37" t="s">
        <v>402</v>
      </c>
      <c r="Y23" s="37" t="s">
        <v>403</v>
      </c>
      <c r="Z23" s="37" t="s">
        <v>374</v>
      </c>
      <c r="AA23" s="37" t="s">
        <v>392</v>
      </c>
      <c r="AB23" s="37" t="s">
        <v>393</v>
      </c>
    </row>
    <row r="24" spans="1:28" x14ac:dyDescent="0.25">
      <c r="A24" s="36" t="s">
        <v>404</v>
      </c>
      <c r="B24" s="37" t="s">
        <v>405</v>
      </c>
      <c r="C24" s="37" t="s">
        <v>406</v>
      </c>
      <c r="D24" s="37" t="s">
        <v>139</v>
      </c>
      <c r="E24" s="37" t="s">
        <v>407</v>
      </c>
      <c r="F24" s="37" t="s">
        <v>408</v>
      </c>
      <c r="G24" s="37" t="s">
        <v>409</v>
      </c>
      <c r="H24" s="37" t="s">
        <v>392</v>
      </c>
      <c r="I24" s="37" t="s">
        <v>119</v>
      </c>
      <c r="J24" s="37" t="s">
        <v>410</v>
      </c>
      <c r="K24" s="37" t="s">
        <v>411</v>
      </c>
      <c r="L24" s="37" t="s">
        <v>412</v>
      </c>
      <c r="M24" s="37" t="s">
        <v>139</v>
      </c>
      <c r="N24" s="37" t="s">
        <v>413</v>
      </c>
      <c r="O24" s="37" t="s">
        <v>414</v>
      </c>
      <c r="P24" s="37" t="s">
        <v>415</v>
      </c>
      <c r="Q24" s="37" t="s">
        <v>392</v>
      </c>
      <c r="R24" s="37" t="s">
        <v>119</v>
      </c>
      <c r="S24" s="37" t="s">
        <v>410</v>
      </c>
      <c r="T24" s="37" t="s">
        <v>416</v>
      </c>
      <c r="U24" s="37" t="s">
        <v>417</v>
      </c>
      <c r="V24" s="37" t="s">
        <v>139</v>
      </c>
      <c r="W24" s="37" t="s">
        <v>418</v>
      </c>
      <c r="X24" s="37" t="s">
        <v>419</v>
      </c>
      <c r="Y24" s="37" t="s">
        <v>420</v>
      </c>
      <c r="Z24" s="37" t="s">
        <v>392</v>
      </c>
      <c r="AA24" s="37" t="s">
        <v>119</v>
      </c>
      <c r="AB24" s="37" t="s">
        <v>410</v>
      </c>
    </row>
    <row r="25" spans="1:28" x14ac:dyDescent="0.25">
      <c r="A25" s="36" t="s">
        <v>421</v>
      </c>
      <c r="B25" s="37" t="s">
        <v>422</v>
      </c>
      <c r="C25" s="37" t="s">
        <v>423</v>
      </c>
      <c r="D25" s="37" t="s">
        <v>424</v>
      </c>
      <c r="E25" s="37" t="s">
        <v>425</v>
      </c>
      <c r="F25" s="37" t="s">
        <v>426</v>
      </c>
      <c r="G25" s="37" t="s">
        <v>427</v>
      </c>
      <c r="H25" s="37" t="s">
        <v>119</v>
      </c>
      <c r="I25" s="37">
        <v>500</v>
      </c>
      <c r="J25" s="37" t="s">
        <v>428</v>
      </c>
      <c r="K25" s="37" t="s">
        <v>429</v>
      </c>
      <c r="L25" s="37" t="s">
        <v>430</v>
      </c>
      <c r="M25" s="37" t="s">
        <v>424</v>
      </c>
      <c r="N25" s="37" t="s">
        <v>431</v>
      </c>
      <c r="O25" s="37" t="s">
        <v>432</v>
      </c>
      <c r="P25" s="37" t="s">
        <v>433</v>
      </c>
      <c r="Q25" s="37" t="s">
        <v>119</v>
      </c>
      <c r="R25" s="37">
        <v>500</v>
      </c>
      <c r="S25" s="37" t="s">
        <v>428</v>
      </c>
      <c r="T25" s="37" t="s">
        <v>434</v>
      </c>
      <c r="U25" s="37" t="s">
        <v>435</v>
      </c>
      <c r="V25" s="37" t="s">
        <v>424</v>
      </c>
      <c r="W25" s="37" t="s">
        <v>436</v>
      </c>
      <c r="X25" s="37" t="s">
        <v>437</v>
      </c>
      <c r="Y25" s="37" t="s">
        <v>438</v>
      </c>
      <c r="Z25" s="37" t="s">
        <v>119</v>
      </c>
      <c r="AA25" s="37">
        <v>500</v>
      </c>
      <c r="AB25" s="37" t="s">
        <v>428</v>
      </c>
    </row>
    <row r="26" spans="1:28" x14ac:dyDescent="0.25">
      <c r="A26" s="36" t="s">
        <v>439</v>
      </c>
      <c r="B26" s="37" t="s">
        <v>440</v>
      </c>
      <c r="C26" s="37" t="s">
        <v>440</v>
      </c>
      <c r="D26" s="37" t="s">
        <v>440</v>
      </c>
      <c r="E26" s="37" t="s">
        <v>440</v>
      </c>
      <c r="F26" s="37" t="s">
        <v>440</v>
      </c>
      <c r="G26" s="37" t="s">
        <v>440</v>
      </c>
      <c r="H26" s="37" t="s">
        <v>119</v>
      </c>
      <c r="I26" s="37" t="s">
        <v>440</v>
      </c>
      <c r="J26" s="37">
        <v>766</v>
      </c>
      <c r="K26" s="37" t="s">
        <v>440</v>
      </c>
      <c r="L26" s="37" t="s">
        <v>440</v>
      </c>
      <c r="M26" s="37" t="s">
        <v>440</v>
      </c>
      <c r="N26" s="37" t="s">
        <v>440</v>
      </c>
      <c r="O26" s="37" t="s">
        <v>440</v>
      </c>
      <c r="P26" s="37" t="s">
        <v>440</v>
      </c>
      <c r="Q26" s="37" t="s">
        <v>119</v>
      </c>
      <c r="R26" s="37" t="s">
        <v>440</v>
      </c>
      <c r="S26" s="37">
        <v>766</v>
      </c>
      <c r="T26" s="37" t="s">
        <v>440</v>
      </c>
      <c r="U26" s="37" t="s">
        <v>440</v>
      </c>
      <c r="V26" s="37" t="s">
        <v>440</v>
      </c>
      <c r="W26" s="37" t="s">
        <v>440</v>
      </c>
      <c r="X26" s="37" t="s">
        <v>440</v>
      </c>
      <c r="Y26" s="37" t="s">
        <v>440</v>
      </c>
      <c r="Z26" s="37" t="s">
        <v>119</v>
      </c>
      <c r="AA26" s="37" t="s">
        <v>440</v>
      </c>
      <c r="AB26" s="37">
        <v>766</v>
      </c>
    </row>
    <row r="27" spans="1:28" x14ac:dyDescent="0.25">
      <c r="A27" s="36" t="s">
        <v>441</v>
      </c>
      <c r="B27" s="37" t="s">
        <v>442</v>
      </c>
      <c r="C27" s="37" t="s">
        <v>443</v>
      </c>
      <c r="D27" s="37" t="s">
        <v>444</v>
      </c>
      <c r="E27" s="37" t="s">
        <v>445</v>
      </c>
      <c r="F27" s="37" t="s">
        <v>446</v>
      </c>
      <c r="G27" s="37" t="s">
        <v>447</v>
      </c>
      <c r="H27" s="37" t="s">
        <v>440</v>
      </c>
      <c r="I27" s="37">
        <v>400</v>
      </c>
      <c r="J27" s="37" t="s">
        <v>440</v>
      </c>
      <c r="K27" s="37" t="s">
        <v>448</v>
      </c>
      <c r="L27" s="37" t="s">
        <v>449</v>
      </c>
      <c r="M27" s="37" t="s">
        <v>444</v>
      </c>
      <c r="N27" s="37" t="s">
        <v>450</v>
      </c>
      <c r="O27" s="37" t="s">
        <v>451</v>
      </c>
      <c r="P27" s="37">
        <v>638</v>
      </c>
      <c r="Q27" s="37" t="s">
        <v>440</v>
      </c>
      <c r="R27" s="37">
        <v>400</v>
      </c>
      <c r="S27" s="37" t="s">
        <v>440</v>
      </c>
      <c r="T27" s="37" t="s">
        <v>452</v>
      </c>
      <c r="U27" s="37" t="s">
        <v>453</v>
      </c>
      <c r="V27" s="37" t="s">
        <v>444</v>
      </c>
      <c r="W27" s="37" t="s">
        <v>454</v>
      </c>
      <c r="X27" s="37" t="s">
        <v>455</v>
      </c>
      <c r="Y27" s="37" t="s">
        <v>456</v>
      </c>
      <c r="Z27" s="37" t="s">
        <v>440</v>
      </c>
      <c r="AA27" s="37">
        <v>400</v>
      </c>
      <c r="AB27" s="37" t="s">
        <v>440</v>
      </c>
    </row>
    <row r="28" spans="1:28" x14ac:dyDescent="0.25">
      <c r="A28" s="36" t="s">
        <v>457</v>
      </c>
      <c r="B28" s="37" t="s">
        <v>458</v>
      </c>
      <c r="C28" s="37" t="s">
        <v>459</v>
      </c>
      <c r="D28" s="37" t="s">
        <v>119</v>
      </c>
      <c r="E28" s="37" t="s">
        <v>460</v>
      </c>
      <c r="F28" s="37" t="s">
        <v>461</v>
      </c>
      <c r="G28" s="37">
        <v>261</v>
      </c>
      <c r="H28" s="37" t="s">
        <v>440</v>
      </c>
      <c r="I28" s="37">
        <v>100</v>
      </c>
      <c r="J28" s="37" t="s">
        <v>440</v>
      </c>
      <c r="K28" s="37" t="s">
        <v>462</v>
      </c>
      <c r="L28" s="37" t="s">
        <v>463</v>
      </c>
      <c r="M28" s="37" t="s">
        <v>119</v>
      </c>
      <c r="N28" s="37" t="s">
        <v>464</v>
      </c>
      <c r="O28" s="37" t="s">
        <v>465</v>
      </c>
      <c r="P28" s="37">
        <v>160</v>
      </c>
      <c r="Q28" s="37" t="s">
        <v>440</v>
      </c>
      <c r="R28" s="37">
        <v>100</v>
      </c>
      <c r="S28" s="37" t="s">
        <v>440</v>
      </c>
      <c r="T28" s="37" t="s">
        <v>466</v>
      </c>
      <c r="U28" s="37" t="s">
        <v>467</v>
      </c>
      <c r="V28" s="37" t="s">
        <v>119</v>
      </c>
      <c r="W28" s="37" t="s">
        <v>468</v>
      </c>
      <c r="X28" s="37" t="s">
        <v>469</v>
      </c>
      <c r="Y28" s="37">
        <v>362</v>
      </c>
      <c r="Z28" s="37" t="s">
        <v>440</v>
      </c>
      <c r="AA28" s="37">
        <v>100</v>
      </c>
      <c r="AB28" s="37" t="s">
        <v>440</v>
      </c>
    </row>
    <row r="29" spans="1:28" x14ac:dyDescent="0.25">
      <c r="A29" s="36" t="s">
        <v>470</v>
      </c>
      <c r="B29" s="37" t="s">
        <v>440</v>
      </c>
      <c r="C29" s="37" t="s">
        <v>440</v>
      </c>
      <c r="D29" s="37">
        <v>800</v>
      </c>
      <c r="E29" s="37" t="s">
        <v>440</v>
      </c>
      <c r="F29" s="37" t="s">
        <v>440</v>
      </c>
      <c r="G29" s="37" t="s">
        <v>440</v>
      </c>
      <c r="H29" s="37" t="s">
        <v>440</v>
      </c>
      <c r="I29" s="37" t="s">
        <v>440</v>
      </c>
      <c r="J29" s="37" t="s">
        <v>440</v>
      </c>
      <c r="K29" s="37" t="s">
        <v>440</v>
      </c>
      <c r="L29" s="37" t="s">
        <v>440</v>
      </c>
      <c r="M29" s="37">
        <v>800</v>
      </c>
      <c r="N29" s="37" t="s">
        <v>440</v>
      </c>
      <c r="O29" s="37" t="s">
        <v>440</v>
      </c>
      <c r="P29" s="37" t="s">
        <v>440</v>
      </c>
      <c r="Q29" s="37" t="s">
        <v>440</v>
      </c>
      <c r="R29" s="37" t="s">
        <v>440</v>
      </c>
      <c r="S29" s="37" t="s">
        <v>440</v>
      </c>
      <c r="T29" s="37" t="s">
        <v>440</v>
      </c>
      <c r="U29" s="37" t="s">
        <v>440</v>
      </c>
      <c r="V29" s="37">
        <v>800</v>
      </c>
      <c r="W29" s="37" t="s">
        <v>440</v>
      </c>
      <c r="X29" s="37" t="s">
        <v>440</v>
      </c>
      <c r="Y29" s="37" t="s">
        <v>440</v>
      </c>
      <c r="Z29" s="37" t="s">
        <v>440</v>
      </c>
      <c r="AA29" s="37" t="s">
        <v>440</v>
      </c>
      <c r="AB29" s="37" t="s">
        <v>440</v>
      </c>
    </row>
    <row r="30" spans="1:28" x14ac:dyDescent="0.25">
      <c r="A30" s="36" t="s">
        <v>471</v>
      </c>
      <c r="B30" s="37" t="s">
        <v>440</v>
      </c>
      <c r="C30" s="37" t="s">
        <v>440</v>
      </c>
      <c r="D30" s="37">
        <v>200</v>
      </c>
      <c r="E30" s="37" t="s">
        <v>440</v>
      </c>
      <c r="F30" s="37" t="s">
        <v>440</v>
      </c>
      <c r="G30" s="37" t="s">
        <v>440</v>
      </c>
      <c r="H30" s="37" t="s">
        <v>440</v>
      </c>
      <c r="I30" s="37" t="s">
        <v>440</v>
      </c>
      <c r="J30" s="37" t="s">
        <v>440</v>
      </c>
      <c r="K30" s="37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3" spans="1:1" x14ac:dyDescent="0.25">
      <c r="A33" t="s">
        <v>472</v>
      </c>
    </row>
  </sheetData>
  <mergeCells count="9">
    <mergeCell ref="A1:A7"/>
    <mergeCell ref="B1:AB1"/>
    <mergeCell ref="B2:J2"/>
    <mergeCell ref="K2:S3"/>
    <mergeCell ref="T2:AB3"/>
    <mergeCell ref="B3:J3"/>
    <mergeCell ref="I4:I7"/>
    <mergeCell ref="R4:R7"/>
    <mergeCell ref="AA4:AA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Berechnungen</vt:lpstr>
      <vt:lpstr>Bevölkerung</vt:lpstr>
      <vt:lpstr>Verstorbene</vt:lpstr>
      <vt:lpstr>Standardbevölkerung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Gerdenius</dc:creator>
  <cp:lastModifiedBy>Severin Gerdenius</cp:lastModifiedBy>
  <dcterms:created xsi:type="dcterms:W3CDTF">2021-02-28T08:17:11Z</dcterms:created>
  <dcterms:modified xsi:type="dcterms:W3CDTF">2021-02-28T11:15:07Z</dcterms:modified>
</cp:coreProperties>
</file>